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eLearning\FLYT1102\"/>
    </mc:Choice>
  </mc:AlternateContent>
  <xr:revisionPtr revIDLastSave="0" documentId="13_ncr:1_{DAEAD092-B077-4CC6-BEB9-B838829FC3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alpha">Tabelle1!$B$3</definedName>
    <definedName name="C_CM">Tabelle1!$B$5</definedName>
    <definedName name="C_PM">Tabelle1!$B$4</definedName>
    <definedName name="C_T">Tabelle1!$B$7</definedName>
    <definedName name="C_U">Tabelle1!$B$6</definedName>
    <definedName name="lambdaE">Tabelle1!$B$12</definedName>
    <definedName name="MDT">Tabelle1!$B$8</definedName>
    <definedName name="MTTF">Tabelle1!$B$2</definedName>
    <definedName name="PrSystemSvikt">Tabelle1!$B$9</definedName>
    <definedName name="solver_adj" localSheetId="0" hidden="1">Tabelle1!$B$10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Tabelle1!$B$13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  <definedName name="tau">Tabelle1!$B$10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4" i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B11" i="1"/>
  <c r="C12" i="1"/>
  <c r="C13" i="1"/>
  <c r="B12" i="1" l="1"/>
  <c r="B13" i="1" s="1"/>
  <c r="B14" i="1" s="1"/>
</calcChain>
</file>

<file path=xl/sharedStrings.xml><?xml version="1.0" encoding="utf-8"?>
<sst xmlns="http://schemas.openxmlformats.org/spreadsheetml/2006/main" count="25" uniqueCount="25">
  <si>
    <t>MTTF</t>
  </si>
  <si>
    <t>alpha</t>
  </si>
  <si>
    <t>C_PM</t>
  </si>
  <si>
    <t>C_CM</t>
  </si>
  <si>
    <t>C_U</t>
  </si>
  <si>
    <t>MDT</t>
  </si>
  <si>
    <t>PrSystemSvikt</t>
  </si>
  <si>
    <t>tau</t>
  </si>
  <si>
    <t>lambdaE</t>
  </si>
  <si>
    <t>C_T</t>
  </si>
  <si>
    <t>Quantity</t>
  </si>
  <si>
    <t>Value</t>
  </si>
  <si>
    <t>C(tau)/per år</t>
  </si>
  <si>
    <t>C(tau)/per time</t>
  </si>
  <si>
    <t>tau (mndr)</t>
  </si>
  <si>
    <t>Explanation/formula</t>
  </si>
  <si>
    <t>Midleretidtilsvikt</t>
  </si>
  <si>
    <t>Aldringsparameter</t>
  </si>
  <si>
    <t>Kostnad for forebyggende vedlikehold</t>
  </si>
  <si>
    <t>Kostnad for korrigerende vedlikehold</t>
  </si>
  <si>
    <t>Nedetidskosntader per time</t>
  </si>
  <si>
    <t>Fast kostnad ved svikt (T=Trip)</t>
  </si>
  <si>
    <t>Midlere nedetid</t>
  </si>
  <si>
    <t>Sannsynlighet for at komponentsvikt gir systemsvikt</t>
  </si>
  <si>
    <t>Vedlikeholdsintervall, optimaliseres ved Solver/Problemløser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</si>
</sst>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164" fontId="1" fillId="5" borderId="0" xfId="0" applyNumberFormat="1" applyFont="1" applyFill="1"/>
    <xf numFmtId="3" fontId="0" fillId="4" borderId="0" xfId="0" applyNumberFormat="1" applyFill="1"/>
    <xf numFmtId="11" fontId="1" fillId="5" borderId="0" xfId="0" applyNumberFormat="1" applyFont="1" applyFill="1"/>
    <xf numFmtId="4" fontId="1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Tabelle1!$A$15:$A$31</c:f>
              <c:numCache>
                <c:formatCode>General</c:formatCode>
                <c:ptCount val="17"/>
                <c:pt idx="0">
                  <c:v>4000</c:v>
                </c:pt>
                <c:pt idx="1">
                  <c:v>4100</c:v>
                </c:pt>
                <c:pt idx="2">
                  <c:v>4200</c:v>
                </c:pt>
                <c:pt idx="3">
                  <c:v>4300</c:v>
                </c:pt>
                <c:pt idx="4">
                  <c:v>4400</c:v>
                </c:pt>
                <c:pt idx="5">
                  <c:v>4500</c:v>
                </c:pt>
                <c:pt idx="6">
                  <c:v>4600</c:v>
                </c:pt>
                <c:pt idx="7">
                  <c:v>4700</c:v>
                </c:pt>
                <c:pt idx="8">
                  <c:v>4800</c:v>
                </c:pt>
                <c:pt idx="9">
                  <c:v>4900</c:v>
                </c:pt>
                <c:pt idx="10">
                  <c:v>5000</c:v>
                </c:pt>
                <c:pt idx="11">
                  <c:v>5100</c:v>
                </c:pt>
                <c:pt idx="12">
                  <c:v>5200</c:v>
                </c:pt>
                <c:pt idx="13">
                  <c:v>5300</c:v>
                </c:pt>
                <c:pt idx="14">
                  <c:v>5400</c:v>
                </c:pt>
                <c:pt idx="15">
                  <c:v>5500</c:v>
                </c:pt>
                <c:pt idx="16">
                  <c:v>5600</c:v>
                </c:pt>
              </c:numCache>
            </c:numRef>
          </c:xVal>
          <c:yVal>
            <c:numRef>
              <c:f>Tabelle1!$B$15:$B$31</c:f>
              <c:numCache>
                <c:formatCode>General</c:formatCode>
                <c:ptCount val="17"/>
                <c:pt idx="0">
                  <c:v>28.187661049776899</c:v>
                </c:pt>
                <c:pt idx="1">
                  <c:v>27.971827548958441</c:v>
                </c:pt>
                <c:pt idx="2">
                  <c:v>27.78928916452189</c:v>
                </c:pt>
                <c:pt idx="3">
                  <c:v>27.638271323904245</c:v>
                </c:pt>
                <c:pt idx="4">
                  <c:v>27.517160779320957</c:v>
                </c:pt>
                <c:pt idx="5">
                  <c:v>27.424487682790552</c:v>
                </c:pt>
                <c:pt idx="6">
                  <c:v>27.358909999199515</c:v>
                </c:pt>
                <c:pt idx="7">
                  <c:v>27.319199909188654</c:v>
                </c:pt>
                <c:pt idx="8">
                  <c:v>27.304231911678734</c:v>
                </c:pt>
                <c:pt idx="9">
                  <c:v>27.312972383229621</c:v>
                </c:pt>
                <c:pt idx="10">
                  <c:v>27.344470390276403</c:v>
                </c:pt>
                <c:pt idx="11">
                  <c:v>27.397849582278862</c:v>
                </c:pt>
                <c:pt idx="12">
                  <c:v>27.472301020276802</c:v>
                </c:pt>
                <c:pt idx="13">
                  <c:v>27.567076817307019</c:v>
                </c:pt>
                <c:pt idx="14">
                  <c:v>27.681484485440624</c:v>
                </c:pt>
                <c:pt idx="15">
                  <c:v>27.814881899507174</c:v>
                </c:pt>
                <c:pt idx="16">
                  <c:v>27.966672800419865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98-4FDC-9A0A-97B159D36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4684544"/>
        <c:axId val="894685264"/>
      </c:scatterChart>
      <c:valAx>
        <c:axId val="894684544"/>
        <c:scaling>
          <c:orientation val="minMax"/>
          <c:min val="3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94685264"/>
        <c:crosses val="autoZero"/>
        <c:crossBetween val="midCat"/>
      </c:valAx>
      <c:valAx>
        <c:axId val="89468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94684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296917</xdr:colOff>
      <xdr:row>14</xdr:row>
      <xdr:rowOff>147587</xdr:rowOff>
    </xdr:from>
    <xdr:to>
      <xdr:col>5</xdr:col>
      <xdr:colOff>381000</xdr:colOff>
      <xdr:row>29</xdr:row>
      <xdr:rowOff>131821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537FE8-5D6D-44B4-4BD2-F6D0801FB4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4" zoomScaleNormal="100" workbookViewId="0">
      <selection activeCell="F10" sqref="F10"/>
    </sheetView>
  </sheetViews>
  <sheetFormatPr defaultRowHeight="14.5" x14ac:dyDescent="0.35"/>
  <cols>
    <col min="1" max="1" width="13.54296875" customWidth="1"/>
    <col min="2" max="2" width="11.81640625" bestFit="1" customWidth="1"/>
    <col min="3" max="3" width="53.1796875" customWidth="1"/>
  </cols>
  <sheetData>
    <row r="1" spans="1:3" x14ac:dyDescent="0.35">
      <c r="A1" s="1" t="s">
        <v>10</v>
      </c>
      <c r="B1" s="1" t="s">
        <v>11</v>
      </c>
      <c r="C1" s="1" t="s">
        <v>15</v>
      </c>
    </row>
    <row r="2" spans="1:3" x14ac:dyDescent="0.35">
      <c r="A2" s="2" t="s">
        <v>0</v>
      </c>
      <c r="B2" s="3">
        <v>10000</v>
      </c>
      <c r="C2" t="s">
        <v>16</v>
      </c>
    </row>
    <row r="3" spans="1:3" x14ac:dyDescent="0.35">
      <c r="A3" s="2" t="s">
        <v>1</v>
      </c>
      <c r="B3" s="3">
        <v>3</v>
      </c>
      <c r="C3" t="s">
        <v>17</v>
      </c>
    </row>
    <row r="4" spans="1:3" x14ac:dyDescent="0.35">
      <c r="A4" s="2" t="s">
        <v>2</v>
      </c>
      <c r="B4" s="3">
        <v>10</v>
      </c>
      <c r="C4" t="s">
        <v>18</v>
      </c>
    </row>
    <row r="5" spans="1:3" x14ac:dyDescent="0.35">
      <c r="A5" s="2" t="s">
        <v>3</v>
      </c>
      <c r="B5" s="3">
        <v>50</v>
      </c>
      <c r="C5" t="s">
        <v>19</v>
      </c>
    </row>
    <row r="6" spans="1:3" x14ac:dyDescent="0.35">
      <c r="A6" s="2" t="s">
        <v>4</v>
      </c>
      <c r="B6" s="3">
        <v>10</v>
      </c>
      <c r="C6" t="s">
        <v>20</v>
      </c>
    </row>
    <row r="7" spans="1:3" x14ac:dyDescent="0.35">
      <c r="A7" s="2" t="s">
        <v>9</v>
      </c>
      <c r="B7" s="3">
        <v>50</v>
      </c>
      <c r="C7" t="s">
        <v>21</v>
      </c>
    </row>
    <row r="8" spans="1:3" x14ac:dyDescent="0.35">
      <c r="A8" s="2" t="s">
        <v>5</v>
      </c>
      <c r="B8" s="3">
        <v>8</v>
      </c>
      <c r="C8" t="s">
        <v>22</v>
      </c>
    </row>
    <row r="9" spans="1:3" x14ac:dyDescent="0.35">
      <c r="A9" s="2" t="s">
        <v>6</v>
      </c>
      <c r="B9" s="3">
        <v>0.1</v>
      </c>
      <c r="C9" t="s">
        <v>23</v>
      </c>
    </row>
    <row r="10" spans="1:3" x14ac:dyDescent="0.35">
      <c r="A10" s="2" t="s">
        <v>7</v>
      </c>
      <c r="B10" s="5">
        <v>4812.473196598452</v>
      </c>
      <c r="C10" t="s">
        <v>24</v>
      </c>
    </row>
    <row r="11" spans="1:3" x14ac:dyDescent="0.35">
      <c r="A11" s="2" t="s">
        <v>14</v>
      </c>
      <c r="B11" s="4">
        <f>tau/730</f>
        <v>6.5924290364362355</v>
      </c>
      <c r="C11" t="str">
        <f ca="1">_xlfn.FORMULATEXT(B11)</f>
        <v>=tau/730</v>
      </c>
    </row>
    <row r="12" spans="1:3" x14ac:dyDescent="0.35">
      <c r="A12" s="2" t="s">
        <v>8</v>
      </c>
      <c r="B12" s="6">
        <f>(_xlfn.GAMMA(1+1/alpha)/MTTF)^alpha*tau^(alpha-1)</f>
        <v>1.6491536912051082E-5</v>
      </c>
      <c r="C12" t="str">
        <f ca="1">_xlfn.FORMULATEXT(B12)</f>
        <v>=(GAMMA(1+1/alpha)/MTTF)^alpha*tau^(alpha-1)</v>
      </c>
    </row>
    <row r="13" spans="1:3" x14ac:dyDescent="0.35">
      <c r="A13" s="2" t="s">
        <v>13</v>
      </c>
      <c r="B13" s="6">
        <f>C_PM/tau+lambdaE*(C_CM+PrSystemSvikt*(C_T+C_U*MDT))</f>
        <v>3.1169004765116935E-3</v>
      </c>
      <c r="C13" t="str">
        <f ca="1">_xlfn.FORMULATEXT(B13)</f>
        <v>=C_PM/tau+lambdaE*(C_CM+PrSystemSvikt*(C_T+C_U*MDT))</v>
      </c>
    </row>
    <row r="14" spans="1:3" x14ac:dyDescent="0.35">
      <c r="A14" s="2" t="s">
        <v>12</v>
      </c>
      <c r="B14" s="7">
        <f>B13*8760</f>
        <v>27.304048174242435</v>
      </c>
      <c r="C14" t="str">
        <f ca="1">_xlfn.FORMULATEXT(B14)</f>
        <v>=B13*8760</v>
      </c>
    </row>
    <row r="15" spans="1:3" x14ac:dyDescent="0.35">
      <c r="A15">
        <v>4000</v>
      </c>
      <c r="B15">
        <f t="dataTable" ref="B15:B31" dt2D="0" dtr="0" r1="B10"/>
        <v>28.187661049776899</v>
      </c>
    </row>
    <row r="16" spans="1:3" x14ac:dyDescent="0.35">
      <c r="A16">
        <f>A15+100</f>
        <v>4100</v>
      </c>
      <c r="B16">
        <v>27.971827548958441</v>
      </c>
    </row>
    <row r="17" spans="1:2" x14ac:dyDescent="0.35">
      <c r="A17">
        <f t="shared" ref="A17:A31" si="0">A16+100</f>
        <v>4200</v>
      </c>
      <c r="B17">
        <v>27.78928916452189</v>
      </c>
    </row>
    <row r="18" spans="1:2" x14ac:dyDescent="0.35">
      <c r="A18">
        <f t="shared" si="0"/>
        <v>4300</v>
      </c>
      <c r="B18">
        <v>27.638271323904245</v>
      </c>
    </row>
    <row r="19" spans="1:2" x14ac:dyDescent="0.35">
      <c r="A19">
        <f t="shared" si="0"/>
        <v>4400</v>
      </c>
      <c r="B19">
        <v>27.517160779320957</v>
      </c>
    </row>
    <row r="20" spans="1:2" x14ac:dyDescent="0.35">
      <c r="A20">
        <f t="shared" si="0"/>
        <v>4500</v>
      </c>
      <c r="B20">
        <v>27.424487682790552</v>
      </c>
    </row>
    <row r="21" spans="1:2" x14ac:dyDescent="0.35">
      <c r="A21">
        <f t="shared" si="0"/>
        <v>4600</v>
      </c>
      <c r="B21">
        <v>27.358909999199515</v>
      </c>
    </row>
    <row r="22" spans="1:2" x14ac:dyDescent="0.35">
      <c r="A22">
        <f t="shared" si="0"/>
        <v>4700</v>
      </c>
      <c r="B22">
        <v>27.319199909188654</v>
      </c>
    </row>
    <row r="23" spans="1:2" x14ac:dyDescent="0.35">
      <c r="A23">
        <f t="shared" si="0"/>
        <v>4800</v>
      </c>
      <c r="B23">
        <v>27.304231911678734</v>
      </c>
    </row>
    <row r="24" spans="1:2" x14ac:dyDescent="0.35">
      <c r="A24">
        <f t="shared" si="0"/>
        <v>4900</v>
      </c>
      <c r="B24">
        <v>27.312972383229621</v>
      </c>
    </row>
    <row r="25" spans="1:2" x14ac:dyDescent="0.35">
      <c r="A25">
        <f t="shared" si="0"/>
        <v>5000</v>
      </c>
      <c r="B25">
        <v>27.344470390276403</v>
      </c>
    </row>
    <row r="26" spans="1:2" x14ac:dyDescent="0.35">
      <c r="A26">
        <f t="shared" si="0"/>
        <v>5100</v>
      </c>
      <c r="B26">
        <v>27.397849582278862</v>
      </c>
    </row>
    <row r="27" spans="1:2" x14ac:dyDescent="0.35">
      <c r="A27">
        <f t="shared" si="0"/>
        <v>5200</v>
      </c>
      <c r="B27">
        <v>27.472301020276802</v>
      </c>
    </row>
    <row r="28" spans="1:2" x14ac:dyDescent="0.35">
      <c r="A28">
        <f t="shared" si="0"/>
        <v>5300</v>
      </c>
      <c r="B28">
        <v>27.567076817307019</v>
      </c>
    </row>
    <row r="29" spans="1:2" x14ac:dyDescent="0.35">
      <c r="A29">
        <f t="shared" si="0"/>
        <v>5400</v>
      </c>
      <c r="B29">
        <v>27.681484485440624</v>
      </c>
    </row>
    <row r="30" spans="1:2" x14ac:dyDescent="0.35">
      <c r="A30">
        <f t="shared" si="0"/>
        <v>5500</v>
      </c>
      <c r="B30">
        <v>27.814881899507174</v>
      </c>
    </row>
    <row r="31" spans="1:2" x14ac:dyDescent="0.35">
      <c r="A31">
        <f t="shared" si="0"/>
        <v>5600</v>
      </c>
      <c r="B31">
        <v>27.966672800419865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Tabelle1</vt:lpstr>
      <vt:lpstr>alpha</vt:lpstr>
      <vt:lpstr>C_CM</vt:lpstr>
      <vt:lpstr>C_PM</vt:lpstr>
      <vt:lpstr>C_T</vt:lpstr>
      <vt:lpstr>C_U</vt:lpstr>
      <vt:lpstr>lambdaE</vt:lpstr>
      <vt:lpstr>MDT</vt:lpstr>
      <vt:lpstr>MTTF</vt:lpstr>
      <vt:lpstr>PrSystemSvikt</vt:lpstr>
      <vt:lpstr>tau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Jørn Vatn</dc:creator>
  <cp:lastModifiedBy>Jørn Vatn</cp:lastModifiedBy>
  <dcterms:created xsi:type="dcterms:W3CDTF">2015-06-05T18:19:34Z</dcterms:created>
  <dcterms:modified xsi:type="dcterms:W3CDTF">2026-10-21T08:25:55Z</dcterms:modified>
</cp:coreProperties>
</file>