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eLearning\MAST2012\"/>
    </mc:Choice>
  </mc:AlternateContent>
  <xr:revisionPtr revIDLastSave="0" documentId="13_ncr:1_{97D6A4E2-9F3C-4747-94B4-77715B5BACFA}" xr6:coauthVersionLast="47" xr6:coauthVersionMax="47" xr10:uidLastSave="{00000000-0000-0000-0000-000000000000}"/>
  <bookViews>
    <workbookView xWindow="-120" yWindow="-120" windowWidth="57840" windowHeight="32040" firstSheet="1" activeTab="1" xr2:uid="{00000000-000D-0000-FFFF-FFFF00000000}"/>
  </bookViews>
  <sheets>
    <sheet name="Simulation" sheetId="1" state="hidden" r:id="rId1"/>
    <sheet name="NormalOperation" sheetId="2" r:id="rId2"/>
    <sheet name="RunToFailure" sheetId="3" r:id="rId3"/>
  </sheets>
  <definedNames>
    <definedName name="Avg_P">NormalOperation!$D$38</definedName>
    <definedName name="avg_T">NormalOperation!$C$38</definedName>
    <definedName name="Avg_V">NormalOperation!$B$38</definedName>
    <definedName name="beta_0">NormalOperation!$K$31</definedName>
    <definedName name="beta_1">NormalOperation!$K$32</definedName>
    <definedName name="beta_2">NormalOperation!$K$33</definedName>
    <definedName name="SD">NormalOperation!$H$39</definedName>
    <definedName name="SD_P">NormalOperation!$D$39</definedName>
    <definedName name="SD_T">NormalOperation!$C$39</definedName>
    <definedName name="sd_V">NormalOperation!$B$39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Simulation!$E$6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H2" i="2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3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9" i="2"/>
  <c r="G46" i="3" l="1"/>
  <c r="F12" i="3"/>
  <c r="G22" i="3"/>
  <c r="H30" i="3"/>
  <c r="H2" i="3"/>
  <c r="G30" i="3"/>
  <c r="F20" i="3"/>
  <c r="F11" i="3"/>
  <c r="F28" i="3"/>
  <c r="H46" i="3"/>
  <c r="H11" i="3"/>
  <c r="H38" i="3"/>
  <c r="H19" i="3"/>
  <c r="G38" i="3"/>
  <c r="H54" i="3"/>
  <c r="F27" i="3"/>
  <c r="F65" i="3"/>
  <c r="F52" i="3"/>
  <c r="F44" i="3"/>
  <c r="F36" i="3"/>
  <c r="H75" i="3"/>
  <c r="F67" i="3"/>
  <c r="H51" i="3"/>
  <c r="F43" i="3"/>
  <c r="F35" i="3"/>
  <c r="F19" i="3"/>
  <c r="F73" i="3"/>
  <c r="G57" i="3"/>
  <c r="F17" i="3"/>
  <c r="G9" i="3"/>
  <c r="H48" i="3"/>
  <c r="H32" i="3"/>
  <c r="H16" i="3"/>
  <c r="F75" i="3"/>
  <c r="F57" i="3"/>
  <c r="F71" i="3"/>
  <c r="F55" i="3"/>
  <c r="F39" i="3"/>
  <c r="F31" i="3"/>
  <c r="F15" i="3"/>
  <c r="F7" i="3"/>
  <c r="G73" i="3"/>
  <c r="H27" i="3"/>
  <c r="H65" i="3"/>
  <c r="H49" i="3"/>
  <c r="H33" i="3"/>
  <c r="H9" i="3"/>
  <c r="H56" i="3"/>
  <c r="H40" i="3"/>
  <c r="H8" i="3"/>
  <c r="G65" i="3"/>
  <c r="F63" i="3"/>
  <c r="F47" i="3"/>
  <c r="F23" i="3"/>
  <c r="H38" i="2"/>
  <c r="F70" i="3"/>
  <c r="F62" i="3"/>
  <c r="F54" i="3"/>
  <c r="F46" i="3"/>
  <c r="F38" i="3"/>
  <c r="F30" i="3"/>
  <c r="F22" i="3"/>
  <c r="F14" i="3"/>
  <c r="F6" i="3"/>
  <c r="H62" i="3"/>
  <c r="G54" i="3"/>
  <c r="H35" i="3"/>
  <c r="G17" i="3"/>
  <c r="F9" i="3"/>
  <c r="H25" i="3"/>
  <c r="H72" i="3"/>
  <c r="H69" i="3"/>
  <c r="F53" i="3"/>
  <c r="H37" i="3"/>
  <c r="H29" i="3"/>
  <c r="F21" i="3"/>
  <c r="H13" i="3"/>
  <c r="H5" i="3"/>
  <c r="H70" i="3"/>
  <c r="G62" i="3"/>
  <c r="H43" i="3"/>
  <c r="G25" i="3"/>
  <c r="H6" i="3"/>
  <c r="H73" i="3"/>
  <c r="H57" i="3"/>
  <c r="H41" i="3"/>
  <c r="H17" i="3"/>
  <c r="F49" i="3"/>
  <c r="H64" i="3"/>
  <c r="H24" i="3"/>
  <c r="F61" i="3"/>
  <c r="F45" i="3"/>
  <c r="G2" i="3"/>
  <c r="G68" i="3"/>
  <c r="G60" i="3"/>
  <c r="G52" i="3"/>
  <c r="G44" i="3"/>
  <c r="G36" i="3"/>
  <c r="G28" i="3"/>
  <c r="G20" i="3"/>
  <c r="G12" i="3"/>
  <c r="F4" i="3"/>
  <c r="G70" i="3"/>
  <c r="F60" i="3"/>
  <c r="G33" i="3"/>
  <c r="F25" i="3"/>
  <c r="H14" i="3"/>
  <c r="G6" i="3"/>
  <c r="G75" i="3"/>
  <c r="G67" i="3"/>
  <c r="G59" i="3"/>
  <c r="G51" i="3"/>
  <c r="G43" i="3"/>
  <c r="G35" i="3"/>
  <c r="G27" i="3"/>
  <c r="G19" i="3"/>
  <c r="G11" i="3"/>
  <c r="F3" i="3"/>
  <c r="F68" i="3"/>
  <c r="H59" i="3"/>
  <c r="F51" i="3"/>
  <c r="G41" i="3"/>
  <c r="F33" i="3"/>
  <c r="H22" i="3"/>
  <c r="G14" i="3"/>
  <c r="F74" i="3"/>
  <c r="F66" i="3"/>
  <c r="F58" i="3"/>
  <c r="F50" i="3"/>
  <c r="F42" i="3"/>
  <c r="F34" i="3"/>
  <c r="F26" i="3"/>
  <c r="F18" i="3"/>
  <c r="F10" i="3"/>
  <c r="H67" i="3"/>
  <c r="F59" i="3"/>
  <c r="G49" i="3"/>
  <c r="F41" i="3"/>
  <c r="H45" i="3"/>
  <c r="H21" i="3"/>
  <c r="G8" i="3"/>
  <c r="H74" i="3"/>
  <c r="F72" i="3"/>
  <c r="G69" i="3"/>
  <c r="H66" i="3"/>
  <c r="F64" i="3"/>
  <c r="G61" i="3"/>
  <c r="H58" i="3"/>
  <c r="F56" i="3"/>
  <c r="G53" i="3"/>
  <c r="H50" i="3"/>
  <c r="F48" i="3"/>
  <c r="G45" i="3"/>
  <c r="H42" i="3"/>
  <c r="F40" i="3"/>
  <c r="G37" i="3"/>
  <c r="H34" i="3"/>
  <c r="F32" i="3"/>
  <c r="G29" i="3"/>
  <c r="H26" i="3"/>
  <c r="F24" i="3"/>
  <c r="G21" i="3"/>
  <c r="H18" i="3"/>
  <c r="F16" i="3"/>
  <c r="G13" i="3"/>
  <c r="H10" i="3"/>
  <c r="F8" i="3"/>
  <c r="G5" i="3"/>
  <c r="G72" i="3"/>
  <c r="G64" i="3"/>
  <c r="H61" i="3"/>
  <c r="H53" i="3"/>
  <c r="G48" i="3"/>
  <c r="G40" i="3"/>
  <c r="G74" i="3"/>
  <c r="H71" i="3"/>
  <c r="F69" i="3"/>
  <c r="G66" i="3"/>
  <c r="H63" i="3"/>
  <c r="G58" i="3"/>
  <c r="H55" i="3"/>
  <c r="G50" i="3"/>
  <c r="H47" i="3"/>
  <c r="G42" i="3"/>
  <c r="H39" i="3"/>
  <c r="F37" i="3"/>
  <c r="G34" i="3"/>
  <c r="H31" i="3"/>
  <c r="F29" i="3"/>
  <c r="G26" i="3"/>
  <c r="H23" i="3"/>
  <c r="G18" i="3"/>
  <c r="H15" i="3"/>
  <c r="F13" i="3"/>
  <c r="G10" i="3"/>
  <c r="H7" i="3"/>
  <c r="F5" i="3"/>
  <c r="G16" i="3"/>
  <c r="F2" i="3"/>
  <c r="G71" i="3"/>
  <c r="H68" i="3"/>
  <c r="G63" i="3"/>
  <c r="H60" i="3"/>
  <c r="G55" i="3"/>
  <c r="H52" i="3"/>
  <c r="G47" i="3"/>
  <c r="H44" i="3"/>
  <c r="G39" i="3"/>
  <c r="H36" i="3"/>
  <c r="G31" i="3"/>
  <c r="H28" i="3"/>
  <c r="G23" i="3"/>
  <c r="H20" i="3"/>
  <c r="G15" i="3"/>
  <c r="H12" i="3"/>
  <c r="G7" i="3"/>
  <c r="H4" i="3"/>
  <c r="G56" i="3"/>
  <c r="G32" i="3"/>
  <c r="G24" i="3"/>
  <c r="G4" i="3"/>
  <c r="H3" i="3"/>
  <c r="G3" i="3"/>
  <c r="G7" i="2" l="1"/>
  <c r="E8" i="2"/>
  <c r="G10" i="2"/>
  <c r="G15" i="2"/>
  <c r="E16" i="2"/>
  <c r="G18" i="2"/>
  <c r="G23" i="2"/>
  <c r="E24" i="2"/>
  <c r="G26" i="2"/>
  <c r="G31" i="2"/>
  <c r="E32" i="2"/>
  <c r="G33" i="2"/>
  <c r="G34" i="2"/>
  <c r="C39" i="2"/>
  <c r="D39" i="2"/>
  <c r="G32" i="2" s="1"/>
  <c r="B39" i="2"/>
  <c r="E21" i="2" s="1"/>
  <c r="C38" i="2"/>
  <c r="F8" i="2" s="1"/>
  <c r="D38" i="2"/>
  <c r="G5" i="2" s="1"/>
  <c r="B38" i="2"/>
  <c r="E3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E38" i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" i="1"/>
  <c r="G36" i="2" l="1"/>
  <c r="E34" i="2"/>
  <c r="F31" i="2"/>
  <c r="G28" i="2"/>
  <c r="E26" i="2"/>
  <c r="F23" i="2"/>
  <c r="G20" i="2"/>
  <c r="E18" i="2"/>
  <c r="F15" i="2"/>
  <c r="G12" i="2"/>
  <c r="E10" i="2"/>
  <c r="F7" i="2"/>
  <c r="G4" i="2"/>
  <c r="F36" i="2"/>
  <c r="E31" i="2"/>
  <c r="F28" i="2"/>
  <c r="G25" i="2"/>
  <c r="E23" i="2"/>
  <c r="F20" i="2"/>
  <c r="G17" i="2"/>
  <c r="E15" i="2"/>
  <c r="F12" i="2"/>
  <c r="G9" i="2"/>
  <c r="E7" i="2"/>
  <c r="F4" i="2"/>
  <c r="F29" i="2"/>
  <c r="F21" i="2"/>
  <c r="F18" i="2"/>
  <c r="E13" i="2"/>
  <c r="E5" i="2"/>
  <c r="E2" i="2"/>
  <c r="E36" i="2"/>
  <c r="F33" i="2"/>
  <c r="G30" i="2"/>
  <c r="E28" i="2"/>
  <c r="F25" i="2"/>
  <c r="G22" i="2"/>
  <c r="E20" i="2"/>
  <c r="F17" i="2"/>
  <c r="G14" i="2"/>
  <c r="E12" i="2"/>
  <c r="F9" i="2"/>
  <c r="G6" i="2"/>
  <c r="E4" i="2"/>
  <c r="F37" i="2"/>
  <c r="F13" i="2"/>
  <c r="F5" i="2"/>
  <c r="E37" i="2"/>
  <c r="F34" i="2"/>
  <c r="E29" i="2"/>
  <c r="F10" i="2"/>
  <c r="F2" i="2"/>
  <c r="G35" i="2"/>
  <c r="E33" i="2"/>
  <c r="F30" i="2"/>
  <c r="G27" i="2"/>
  <c r="E25" i="2"/>
  <c r="F22" i="2"/>
  <c r="G19" i="2"/>
  <c r="E17" i="2"/>
  <c r="F14" i="2"/>
  <c r="G11" i="2"/>
  <c r="E9" i="2"/>
  <c r="F6" i="2"/>
  <c r="G3" i="2"/>
  <c r="F26" i="2"/>
  <c r="G2" i="2"/>
  <c r="F35" i="2"/>
  <c r="E30" i="2"/>
  <c r="F27" i="2"/>
  <c r="G24" i="2"/>
  <c r="E22" i="2"/>
  <c r="F19" i="2"/>
  <c r="G16" i="2"/>
  <c r="E14" i="2"/>
  <c r="F11" i="2"/>
  <c r="G8" i="2"/>
  <c r="E6" i="2"/>
  <c r="F3" i="2"/>
  <c r="G37" i="2"/>
  <c r="E35" i="2"/>
  <c r="F32" i="2"/>
  <c r="G29" i="2"/>
  <c r="E27" i="2"/>
  <c r="F24" i="2"/>
  <c r="G21" i="2"/>
  <c r="E19" i="2"/>
  <c r="F16" i="2"/>
  <c r="G13" i="2"/>
  <c r="E11" i="2"/>
  <c r="D44" i="1"/>
  <c r="D40" i="1"/>
  <c r="D41" i="1"/>
  <c r="D69" i="1"/>
  <c r="D65" i="1"/>
  <c r="D61" i="1"/>
  <c r="D57" i="1"/>
  <c r="D53" i="1"/>
  <c r="D49" i="1"/>
  <c r="D47" i="1"/>
  <c r="D45" i="1"/>
  <c r="D43" i="1"/>
  <c r="D39" i="1"/>
  <c r="D74" i="1"/>
  <c r="D70" i="1"/>
  <c r="D66" i="1"/>
  <c r="D62" i="1"/>
  <c r="D58" i="1"/>
  <c r="D54" i="1"/>
  <c r="D50" i="1"/>
  <c r="D46" i="1"/>
  <c r="D42" i="1"/>
  <c r="D75" i="1"/>
  <c r="D73" i="1"/>
  <c r="D71" i="1"/>
  <c r="D67" i="1"/>
  <c r="D63" i="1"/>
  <c r="D59" i="1"/>
  <c r="D55" i="1"/>
  <c r="D51" i="1"/>
  <c r="D72" i="1"/>
  <c r="D68" i="1"/>
  <c r="D64" i="1"/>
  <c r="D60" i="1"/>
  <c r="D56" i="1"/>
  <c r="D52" i="1"/>
  <c r="D48" i="1"/>
  <c r="D38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C3" i="1" l="1"/>
  <c r="C4" i="1"/>
  <c r="D4" i="1" s="1"/>
  <c r="C5" i="1"/>
  <c r="D5" i="1" s="1"/>
  <c r="C6" i="1"/>
  <c r="C7" i="1"/>
  <c r="C8" i="1"/>
  <c r="D8" i="1" s="1"/>
  <c r="C9" i="1"/>
  <c r="D9" i="1" s="1"/>
  <c r="C10" i="1"/>
  <c r="C11" i="1"/>
  <c r="C12" i="1"/>
  <c r="D12" i="1" s="1"/>
  <c r="C13" i="1"/>
  <c r="D13" i="1" s="1"/>
  <c r="C14" i="1"/>
  <c r="C15" i="1"/>
  <c r="C16" i="1"/>
  <c r="D16" i="1" s="1"/>
  <c r="C17" i="1"/>
  <c r="D17" i="1" s="1"/>
  <c r="C18" i="1"/>
  <c r="C19" i="1"/>
  <c r="C20" i="1"/>
  <c r="D20" i="1" s="1"/>
  <c r="C21" i="1"/>
  <c r="D21" i="1" s="1"/>
  <c r="C22" i="1"/>
  <c r="C23" i="1"/>
  <c r="C24" i="1"/>
  <c r="C25" i="1"/>
  <c r="D25" i="1" s="1"/>
  <c r="C26" i="1"/>
  <c r="C27" i="1"/>
  <c r="C28" i="1"/>
  <c r="C29" i="1"/>
  <c r="D29" i="1" s="1"/>
  <c r="C30" i="1"/>
  <c r="C31" i="1"/>
  <c r="C32" i="1"/>
  <c r="C33" i="1"/>
  <c r="C34" i="1"/>
  <c r="C35" i="1"/>
  <c r="C36" i="1"/>
  <c r="D36" i="1" s="1"/>
  <c r="C37" i="1"/>
  <c r="C2" i="1"/>
  <c r="K2" i="1"/>
  <c r="H29" i="1"/>
  <c r="H30" i="1"/>
  <c r="H31" i="1"/>
  <c r="H32" i="1"/>
  <c r="H33" i="1"/>
  <c r="H34" i="1"/>
  <c r="H35" i="1"/>
  <c r="H36" i="1"/>
  <c r="H3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D35" i="1" l="1"/>
  <c r="D31" i="1"/>
  <c r="D27" i="1"/>
  <c r="D23" i="1"/>
  <c r="D19" i="1"/>
  <c r="D15" i="1"/>
  <c r="D11" i="1"/>
  <c r="D7" i="1"/>
  <c r="D3" i="1"/>
  <c r="D37" i="1"/>
  <c r="D33" i="1"/>
  <c r="D32" i="1"/>
  <c r="D28" i="1"/>
  <c r="D24" i="1"/>
  <c r="D34" i="1"/>
  <c r="D30" i="1"/>
  <c r="D26" i="1"/>
  <c r="D22" i="1"/>
  <c r="D18" i="1"/>
  <c r="D14" i="1"/>
  <c r="D10" i="1"/>
  <c r="D6" i="1"/>
  <c r="D2" i="1"/>
  <c r="B36" i="1"/>
  <c r="B32" i="1"/>
  <c r="B28" i="1"/>
  <c r="B24" i="1"/>
  <c r="B20" i="1"/>
  <c r="B16" i="1"/>
  <c r="B12" i="1"/>
  <c r="B8" i="1"/>
  <c r="B4" i="1"/>
  <c r="B35" i="1"/>
  <c r="B31" i="1"/>
  <c r="B27" i="1"/>
  <c r="B34" i="1"/>
  <c r="B30" i="1"/>
  <c r="B26" i="1"/>
  <c r="B22" i="1"/>
  <c r="B18" i="1"/>
  <c r="B14" i="1"/>
  <c r="B10" i="1"/>
  <c r="B6" i="1"/>
  <c r="B2" i="1"/>
  <c r="B37" i="1"/>
  <c r="B33" i="1"/>
  <c r="B29" i="1"/>
  <c r="B25" i="1"/>
  <c r="B21" i="1"/>
  <c r="B17" i="1"/>
  <c r="B13" i="1"/>
  <c r="B9" i="1"/>
  <c r="B5" i="1"/>
  <c r="B23" i="1"/>
  <c r="B19" i="1"/>
  <c r="B15" i="1"/>
  <c r="B11" i="1"/>
  <c r="B7" i="1"/>
  <c r="B3" i="1"/>
</calcChain>
</file>

<file path=xl/sharedStrings.xml><?xml version="1.0" encoding="utf-8"?>
<sst xmlns="http://schemas.openxmlformats.org/spreadsheetml/2006/main" count="77" uniqueCount="37">
  <si>
    <t>v</t>
  </si>
  <si>
    <t>T</t>
  </si>
  <si>
    <t>p</t>
  </si>
  <si>
    <t>Dev T</t>
  </si>
  <si>
    <t>Dev V</t>
  </si>
  <si>
    <t>V2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</si>
  <si>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</si>
  <si>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</si>
  <si>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</si>
  <si>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</si>
  <si>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</si>
  <si>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</si>
  <si>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</si>
  <si>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</si>
  <si>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</si>
  <si>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</si>
  <si>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</si>
  <si>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</si>
  <si>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</si>
  <si>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</si>
  <si>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</si>
  <si>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</si>
  <si>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</si>
  <si>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</si>
  <si>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</si>
  <si>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</si>
  <si>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</si>
  <si>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</si>
  <si>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</si>
  <si>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</si>
  <si>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</t>
  </si>
  <si>
    <t>Lower 95,0%</t>
  </si>
  <si>
    <t>Upper 95,0%</t>
  </si>
  <si>
    <t>SD=</t>
  </si>
  <si>
    <t xml:space="preserve"> +/- 1SD</t>
  </si>
  <si>
    <t xml:space="preserve"> +/- 2SD</t>
  </si>
  <si>
    <t xml:space="preserve"> +/- 3SD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</si>
</sst>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3" xfId="0" applyBorder="1"/>
    <xf numFmtId="164" fontId="0" fillId="0" borderId="3" xfId="0" applyNumberFormat="1" applyBorder="1"/>
    <xf numFmtId="164" fontId="0" fillId="2" borderId="3" xfId="0" applyNumberFormat="1" applyFill="1" applyBorder="1"/>
    <xf numFmtId="164" fontId="0" fillId="0" borderId="0" xfId="0" applyNumberFormat="1"/>
    <xf numFmtId="164" fontId="0" fillId="0" borderId="0" xfId="0" quotePrefix="1" applyNumberFormat="1"/>
    <xf numFmtId="0" fontId="0" fillId="2" borderId="0" xfId="0" applyFill="1"/>
    <xf numFmtId="0" fontId="0" fillId="2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strRef>
              <c:f>NormalOperation!$E$1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NormalOperation!$A$2:$A$37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NormalOperation!$E$2:$E$37</c:f>
              <c:numCache>
                <c:formatCode>General</c:formatCode>
                <c:ptCount val="36"/>
                <c:pt idx="0">
                  <c:v>0.52678051584841357</c:v>
                </c:pt>
                <c:pt idx="1">
                  <c:v>0.38134301296990497</c:v>
                </c:pt>
                <c:pt idx="2">
                  <c:v>0.71965756936602132</c:v>
                </c:pt>
                <c:pt idx="3">
                  <c:v>0.43175814413521219</c:v>
                </c:pt>
                <c:pt idx="4">
                  <c:v>0.54401684920496374</c:v>
                </c:pt>
                <c:pt idx="5">
                  <c:v>0.37855903885689174</c:v>
                </c:pt>
                <c:pt idx="6">
                  <c:v>0.23463304969443119</c:v>
                </c:pt>
                <c:pt idx="7">
                  <c:v>0.37251395082774491</c:v>
                </c:pt>
                <c:pt idx="8">
                  <c:v>0.24231325526377065</c:v>
                </c:pt>
                <c:pt idx="9">
                  <c:v>-1.0454118088864797</c:v>
                </c:pt>
                <c:pt idx="10">
                  <c:v>-1.2237649489696825</c:v>
                </c:pt>
                <c:pt idx="11">
                  <c:v>0.38326838196161001</c:v>
                </c:pt>
                <c:pt idx="12">
                  <c:v>0.49713872061020281</c:v>
                </c:pt>
                <c:pt idx="13">
                  <c:v>0.41617292947840717</c:v>
                </c:pt>
                <c:pt idx="14">
                  <c:v>0.33939291283698719</c:v>
                </c:pt>
                <c:pt idx="15">
                  <c:v>-3.0906288353930136</c:v>
                </c:pt>
                <c:pt idx="16">
                  <c:v>-2.8874398111655428</c:v>
                </c:pt>
                <c:pt idx="17">
                  <c:v>-2.5421172895681221</c:v>
                </c:pt>
                <c:pt idx="18">
                  <c:v>0.54450733143286068</c:v>
                </c:pt>
                <c:pt idx="19">
                  <c:v>0.61503488466262224</c:v>
                </c:pt>
                <c:pt idx="20">
                  <c:v>0.18418486458123079</c:v>
                </c:pt>
                <c:pt idx="21">
                  <c:v>0.46283321306769748</c:v>
                </c:pt>
                <c:pt idx="22">
                  <c:v>0.42455898300804773</c:v>
                </c:pt>
                <c:pt idx="23">
                  <c:v>0.54832022956602278</c:v>
                </c:pt>
                <c:pt idx="24">
                  <c:v>0.460364378189278</c:v>
                </c:pt>
                <c:pt idx="25">
                  <c:v>0.54502871883462167</c:v>
                </c:pt>
                <c:pt idx="26">
                  <c:v>0.73981688735715834</c:v>
                </c:pt>
                <c:pt idx="27">
                  <c:v>0.45110199879180879</c:v>
                </c:pt>
                <c:pt idx="28">
                  <c:v>0.13793895133217249</c:v>
                </c:pt>
                <c:pt idx="29">
                  <c:v>-1.4830801431147047</c:v>
                </c:pt>
                <c:pt idx="30">
                  <c:v>0.56331068979986199</c:v>
                </c:pt>
                <c:pt idx="31">
                  <c:v>0.18646680593747053</c:v>
                </c:pt>
                <c:pt idx="32">
                  <c:v>0.45092828233863369</c:v>
                </c:pt>
                <c:pt idx="33">
                  <c:v>1.5888626325212464E-2</c:v>
                </c:pt>
                <c:pt idx="34">
                  <c:v>0.18290910890874282</c:v>
                </c:pt>
                <c:pt idx="35">
                  <c:v>0.29170055190930766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29-4744-9B08-A1C68194CEC4}"/>
            </c:ext>
          </c:extLst>
        </c:ser>
        <c:ser>
          <c:idx val="4"/>
          <c:order val="1"/>
          <c:tx>
            <c:strRef>
              <c:f>NormalOperation!$F$1</c:f>
              <c:strCache>
                <c:ptCount val="1"/>
                <c:pt idx="0">
                  <c:v>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NormalOperation!$A$2:$A$37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NormalOperation!$F$2:$F$37</c:f>
              <c:numCache>
                <c:formatCode>General</c:formatCode>
                <c:ptCount val="36"/>
                <c:pt idx="0">
                  <c:v>6.4979781216554219E-2</c:v>
                </c:pt>
                <c:pt idx="1">
                  <c:v>-0.22985518695481411</c:v>
                </c:pt>
                <c:pt idx="2">
                  <c:v>-0.64449187964498145</c:v>
                </c:pt>
                <c:pt idx="3">
                  <c:v>-0.51594061336733621</c:v>
                </c:pt>
                <c:pt idx="4">
                  <c:v>0.44601573777154585</c:v>
                </c:pt>
                <c:pt idx="5">
                  <c:v>0.61572817901260735</c:v>
                </c:pt>
                <c:pt idx="6">
                  <c:v>1.5846336050608671</c:v>
                </c:pt>
                <c:pt idx="7">
                  <c:v>-0.59850536812012056</c:v>
                </c:pt>
                <c:pt idx="8">
                  <c:v>-0.30669373942638523</c:v>
                </c:pt>
                <c:pt idx="9">
                  <c:v>8.6491250054011287E-2</c:v>
                </c:pt>
                <c:pt idx="10">
                  <c:v>-0.42661244977799156</c:v>
                </c:pt>
                <c:pt idx="11">
                  <c:v>-0.4302143476165825</c:v>
                </c:pt>
                <c:pt idx="12">
                  <c:v>-0.25931162649252626</c:v>
                </c:pt>
                <c:pt idx="13">
                  <c:v>2.5677446016836862</c:v>
                </c:pt>
                <c:pt idx="14">
                  <c:v>2.6418744804397294</c:v>
                </c:pt>
                <c:pt idx="15">
                  <c:v>3.1847946896427848</c:v>
                </c:pt>
                <c:pt idx="16">
                  <c:v>-1.1521643301494733</c:v>
                </c:pt>
                <c:pt idx="17">
                  <c:v>-0.36907406480904037</c:v>
                </c:pt>
                <c:pt idx="18">
                  <c:v>-0.26635517237136169</c:v>
                </c:pt>
                <c:pt idx="19">
                  <c:v>-0.38369176773483976</c:v>
                </c:pt>
                <c:pt idx="20">
                  <c:v>-0.42550306549460926</c:v>
                </c:pt>
                <c:pt idx="21">
                  <c:v>-1.1065076349804128</c:v>
                </c:pt>
                <c:pt idx="22">
                  <c:v>-0.23736239013388677</c:v>
                </c:pt>
                <c:pt idx="23">
                  <c:v>-0.43625090488816204</c:v>
                </c:pt>
                <c:pt idx="24">
                  <c:v>-0.68108134038016477</c:v>
                </c:pt>
                <c:pt idx="25">
                  <c:v>7.7471506725143205E-2</c:v>
                </c:pt>
                <c:pt idx="26">
                  <c:v>0.44171762033551881</c:v>
                </c:pt>
                <c:pt idx="27">
                  <c:v>-0.23819005608624871</c:v>
                </c:pt>
                <c:pt idx="28">
                  <c:v>-0.71504609868718383</c:v>
                </c:pt>
                <c:pt idx="29">
                  <c:v>-0.54712402095654422</c:v>
                </c:pt>
                <c:pt idx="30">
                  <c:v>-9.5456738194773334E-4</c:v>
                </c:pt>
                <c:pt idx="31">
                  <c:v>6.297987965901912E-2</c:v>
                </c:pt>
                <c:pt idx="32">
                  <c:v>0.27221161748540362</c:v>
                </c:pt>
                <c:pt idx="33">
                  <c:v>-0.94726850112374184</c:v>
                </c:pt>
                <c:pt idx="34">
                  <c:v>-0.35916905413252259</c:v>
                </c:pt>
                <c:pt idx="35">
                  <c:v>-0.76927476837608988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29-4744-9B08-A1C68194CEC4}"/>
            </c:ext>
          </c:extLst>
        </c:ser>
        <c:ser>
          <c:idx val="5"/>
          <c:order val="2"/>
          <c:tx>
            <c:strRef>
              <c:f>NormalOperation!$G$1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NormalOperation!$A$2:$A$37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NormalOperation!$G$2:$G$37</c:f>
              <c:numCache>
                <c:formatCode>General</c:formatCode>
                <c:ptCount val="36"/>
                <c:pt idx="0">
                  <c:v>-0.55399795689766029</c:v>
                </c:pt>
                <c:pt idx="1">
                  <c:v>-0.35072206161148267</c:v>
                </c:pt>
                <c:pt idx="2">
                  <c:v>-0.73919918871187495</c:v>
                </c:pt>
                <c:pt idx="3">
                  <c:v>-0.40331334904395327</c:v>
                </c:pt>
                <c:pt idx="4">
                  <c:v>-0.5466556208365998</c:v>
                </c:pt>
                <c:pt idx="5">
                  <c:v>-0.35169731574575763</c:v>
                </c:pt>
                <c:pt idx="6">
                  <c:v>-0.20902451240369285</c:v>
                </c:pt>
                <c:pt idx="7">
                  <c:v>-0.37956501832814787</c:v>
                </c:pt>
                <c:pt idx="8">
                  <c:v>-0.22034559761492681</c:v>
                </c:pt>
                <c:pt idx="9">
                  <c:v>1.0339941615348001</c:v>
                </c:pt>
                <c:pt idx="10">
                  <c:v>1.2433285292356093</c:v>
                </c:pt>
                <c:pt idx="11">
                  <c:v>-0.39406720918226246</c:v>
                </c:pt>
                <c:pt idx="12">
                  <c:v>-0.48555491158283542</c:v>
                </c:pt>
                <c:pt idx="13">
                  <c:v>-0.34229448104788057</c:v>
                </c:pt>
                <c:pt idx="14">
                  <c:v>-0.26014968374157216</c:v>
                </c:pt>
                <c:pt idx="15">
                  <c:v>3.1481957702694889</c:v>
                </c:pt>
                <c:pt idx="16">
                  <c:v>2.84377080073947</c:v>
                </c:pt>
                <c:pt idx="17">
                  <c:v>2.5256293565438948</c:v>
                </c:pt>
                <c:pt idx="18">
                  <c:v>-0.59447114775318466</c:v>
                </c:pt>
                <c:pt idx="19">
                  <c:v>-0.61926409274191108</c:v>
                </c:pt>
                <c:pt idx="20">
                  <c:v>-0.18854676654312161</c:v>
                </c:pt>
                <c:pt idx="21">
                  <c:v>-0.47031301733706715</c:v>
                </c:pt>
                <c:pt idx="22">
                  <c:v>-0.43988369688192047</c:v>
                </c:pt>
                <c:pt idx="23">
                  <c:v>-0.53178668278457442</c:v>
                </c:pt>
                <c:pt idx="24">
                  <c:v>-0.48368892111916761</c:v>
                </c:pt>
                <c:pt idx="25">
                  <c:v>-0.58265834565731511</c:v>
                </c:pt>
                <c:pt idx="26">
                  <c:v>-0.69446191216613695</c:v>
                </c:pt>
                <c:pt idx="27">
                  <c:v>-0.43364714970266033</c:v>
                </c:pt>
                <c:pt idx="28">
                  <c:v>-0.12771148629078416</c:v>
                </c:pt>
                <c:pt idx="29">
                  <c:v>1.4582480239413664</c:v>
                </c:pt>
                <c:pt idx="30">
                  <c:v>-0.59188488004903472</c:v>
                </c:pt>
                <c:pt idx="31">
                  <c:v>-0.17228481045774735</c:v>
                </c:pt>
                <c:pt idx="32">
                  <c:v>-0.45480686834318035</c:v>
                </c:pt>
                <c:pt idx="33">
                  <c:v>-3.3583122789031736E-2</c:v>
                </c:pt>
                <c:pt idx="34">
                  <c:v>-0.22378256597006682</c:v>
                </c:pt>
                <c:pt idx="35">
                  <c:v>-0.37380426892868213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29-4744-9B08-A1C68194C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728864"/>
        <c:axId val="866726704"/>
      </c:scatterChart>
      <c:valAx>
        <c:axId val="86672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6726704"/>
        <c:crosses val="autoZero"/>
        <c:crossBetween val="midCat"/>
      </c:valAx>
      <c:valAx>
        <c:axId val="86672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66728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Residualplott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RunToFailure!$E$1</c:f>
              <c:strCache>
                <c:ptCount val="1"/>
                <c:pt idx="0">
                  <c:v>Residual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RunToFailure!$A$2:$A$75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</c:numCache>
            </c:numRef>
          </c:xVal>
          <c:yVal>
            <c:numRef>
              <c:f>RunToFailure!$E$2:$E$75</c:f>
              <c:numCache>
                <c:formatCode>General</c:formatCode>
                <c:ptCount val="74"/>
                <c:pt idx="0">
                  <c:v>4.6596875141659666E-2</c:v>
                </c:pt>
                <c:pt idx="1">
                  <c:v>2.9300076991418678E-2</c:v>
                </c:pt>
                <c:pt idx="2">
                  <c:v>6.4813506780723174E-3</c:v>
                </c:pt>
                <c:pt idx="3">
                  <c:v>3.9805637231552282E-2</c:v>
                </c:pt>
                <c:pt idx="4">
                  <c:v>-1.4266024781193209E-3</c:v>
                </c:pt>
                <c:pt idx="5">
                  <c:v>-4.0192770532371469E-2</c:v>
                </c:pt>
                <c:pt idx="6">
                  <c:v>-3.7594801645269627E-2</c:v>
                </c:pt>
                <c:pt idx="7">
                  <c:v>-4.642223116749733E-2</c:v>
                </c:pt>
                <c:pt idx="8">
                  <c:v>-6.5870616190139231E-2</c:v>
                </c:pt>
                <c:pt idx="9">
                  <c:v>4.09083004026769E-2</c:v>
                </c:pt>
                <c:pt idx="10">
                  <c:v>4.1119614189142339E-3</c:v>
                </c:pt>
                <c:pt idx="11">
                  <c:v>2.3091416625604211E-2</c:v>
                </c:pt>
                <c:pt idx="12">
                  <c:v>3.9859869330925335E-2</c:v>
                </c:pt>
                <c:pt idx="13">
                  <c:v>-1.1431672446207131E-2</c:v>
                </c:pt>
                <c:pt idx="14">
                  <c:v>4.2670768172996532E-2</c:v>
                </c:pt>
                <c:pt idx="15">
                  <c:v>1.6724103976912374E-2</c:v>
                </c:pt>
                <c:pt idx="16">
                  <c:v>-1.7357009181424132E-2</c:v>
                </c:pt>
                <c:pt idx="17">
                  <c:v>-2.5027344703389076E-2</c:v>
                </c:pt>
                <c:pt idx="18">
                  <c:v>-5.1285215586460708E-3</c:v>
                </c:pt>
                <c:pt idx="19">
                  <c:v>2.5003587309768704E-2</c:v>
                </c:pt>
                <c:pt idx="20">
                  <c:v>7.44066859099064E-2</c:v>
                </c:pt>
                <c:pt idx="21">
                  <c:v>-2.021310430635026E-2</c:v>
                </c:pt>
                <c:pt idx="22">
                  <c:v>6.8850649862298496E-2</c:v>
                </c:pt>
                <c:pt idx="23">
                  <c:v>4.586512421961686E-2</c:v>
                </c:pt>
                <c:pt idx="24">
                  <c:v>-2.7589802924481432E-2</c:v>
                </c:pt>
                <c:pt idx="25">
                  <c:v>-1.7667572157805012E-2</c:v>
                </c:pt>
                <c:pt idx="26">
                  <c:v>-3.3587921697915135E-3</c:v>
                </c:pt>
                <c:pt idx="27">
                  <c:v>6.3497582509427275E-2</c:v>
                </c:pt>
                <c:pt idx="28">
                  <c:v>8.8442324149809792E-2</c:v>
                </c:pt>
                <c:pt idx="29">
                  <c:v>-2.7656293341522087E-2</c:v>
                </c:pt>
                <c:pt idx="30">
                  <c:v>-4.417126163015439E-2</c:v>
                </c:pt>
                <c:pt idx="31">
                  <c:v>4.3259669080086383E-2</c:v>
                </c:pt>
                <c:pt idx="32">
                  <c:v>-1.2102459165248547E-3</c:v>
                </c:pt>
                <c:pt idx="33">
                  <c:v>3.8524066898020237E-2</c:v>
                </c:pt>
                <c:pt idx="34">
                  <c:v>1.7243376848341541E-3</c:v>
                </c:pt>
                <c:pt idx="35">
                  <c:v>6.2774144357717887E-3</c:v>
                </c:pt>
                <c:pt idx="36">
                  <c:v>0.22624853166560399</c:v>
                </c:pt>
                <c:pt idx="37">
                  <c:v>0.35530420983018018</c:v>
                </c:pt>
                <c:pt idx="38">
                  <c:v>0.41329297610415949</c:v>
                </c:pt>
                <c:pt idx="39">
                  <c:v>0.4929950381303172</c:v>
                </c:pt>
                <c:pt idx="40">
                  <c:v>0.53250080883113071</c:v>
                </c:pt>
                <c:pt idx="41">
                  <c:v>0.62979917147966091</c:v>
                </c:pt>
                <c:pt idx="42">
                  <c:v>0.71088656858923116</c:v>
                </c:pt>
                <c:pt idx="43">
                  <c:v>0.76357210213913618</c:v>
                </c:pt>
                <c:pt idx="44">
                  <c:v>0.80728425984585783</c:v>
                </c:pt>
                <c:pt idx="45">
                  <c:v>0.86715247261483341</c:v>
                </c:pt>
                <c:pt idx="46">
                  <c:v>0.97662124728390154</c:v>
                </c:pt>
                <c:pt idx="47">
                  <c:v>1.0829482640589987</c:v>
                </c:pt>
                <c:pt idx="48">
                  <c:v>1.1835617948051862</c:v>
                </c:pt>
                <c:pt idx="49">
                  <c:v>1.2309531870123465</c:v>
                </c:pt>
                <c:pt idx="50">
                  <c:v>1.2749252948783578</c:v>
                </c:pt>
                <c:pt idx="51">
                  <c:v>1.3212366655115915</c:v>
                </c:pt>
                <c:pt idx="52">
                  <c:v>1.3970198338505924</c:v>
                </c:pt>
                <c:pt idx="53">
                  <c:v>1.5332206434732569</c:v>
                </c:pt>
                <c:pt idx="54">
                  <c:v>1.5828036432709638</c:v>
                </c:pt>
                <c:pt idx="55">
                  <c:v>1.6761236787943545</c:v>
                </c:pt>
                <c:pt idx="56">
                  <c:v>1.7774630949683115</c:v>
                </c:pt>
                <c:pt idx="57">
                  <c:v>1.8493318393389018</c:v>
                </c:pt>
                <c:pt idx="58">
                  <c:v>1.9386789980989221</c:v>
                </c:pt>
                <c:pt idx="59">
                  <c:v>2.0534010809285377</c:v>
                </c:pt>
                <c:pt idx="60">
                  <c:v>2.1528981026838494</c:v>
                </c:pt>
                <c:pt idx="61">
                  <c:v>2.2123919355851314</c:v>
                </c:pt>
                <c:pt idx="62">
                  <c:v>2.2906054915653868</c:v>
                </c:pt>
                <c:pt idx="63">
                  <c:v>2.4049082058727009</c:v>
                </c:pt>
                <c:pt idx="64">
                  <c:v>2.54147925947359</c:v>
                </c:pt>
                <c:pt idx="65">
                  <c:v>2.5034341039841905</c:v>
                </c:pt>
                <c:pt idx="66">
                  <c:v>2.6095729334985407</c:v>
                </c:pt>
                <c:pt idx="67">
                  <c:v>2.6775117624690523</c:v>
                </c:pt>
                <c:pt idx="68">
                  <c:v>2.7768023287136856</c:v>
                </c:pt>
                <c:pt idx="69">
                  <c:v>2.8715389860644223</c:v>
                </c:pt>
                <c:pt idx="70">
                  <c:v>2.9558651836496779</c:v>
                </c:pt>
                <c:pt idx="71">
                  <c:v>3.0353168643194834</c:v>
                </c:pt>
                <c:pt idx="72">
                  <c:v>3.1018953771527435</c:v>
                </c:pt>
                <c:pt idx="73">
                  <c:v>3.1741125398318815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35-4988-BED9-3A8A14595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0703408"/>
        <c:axId val="960700528"/>
      </c:scatterChart>
      <c:valAx>
        <c:axId val="96070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0700528"/>
        <c:crosses val="autoZero"/>
        <c:crossBetween val="midCat"/>
      </c:valAx>
      <c:valAx>
        <c:axId val="9607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0703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1</xdr:row>
      <xdr:rowOff>144780</xdr:rowOff>
    </xdr:from>
    <xdr:to>
      <xdr:col>19</xdr:col>
      <xdr:colOff>294848</xdr:colOff>
      <xdr:row>8</xdr:row>
      <xdr:rowOff>1539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81957-6001-4EAA-8385-BBD9A6C6F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7280" y="327660"/>
          <a:ext cx="3419048" cy="11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</xdr:row>
      <xdr:rowOff>139700</xdr:rowOff>
    </xdr:from>
    <xdr:to>
      <xdr:col>13</xdr:col>
      <xdr:colOff>247650</xdr:colOff>
      <xdr:row>12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9F3B67-E74F-C4B1-E66D-FF579CA19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120650</xdr:rowOff>
    </xdr:from>
    <xdr:to>
      <xdr:col>12</xdr:col>
      <xdr:colOff>95250</xdr:colOff>
      <xdr:row>11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C7E0D-20A9-E64C-CE6D-64D31E1C5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5"/>
  <sheetViews>
    <sheetView topLeftCell="A46" zoomScale="85" zoomScaleNormal="85" workbookViewId="0">
      <selection sqref="A1:D1048576"/>
    </sheetView>
  </sheetViews>
  <sheetFormatPr defaultRowHeight="15" x14ac:dyDescent="0.25"/>
  <cols>
    <col min="12" max="12" width="12.5703125" customWidth="1"/>
  </cols>
  <sheetData>
    <row r="1" spans="1:13" x14ac:dyDescent="0.25">
      <c r="A1" s="4" t="s">
        <v>0</v>
      </c>
      <c r="B1" s="4" t="s">
        <v>5</v>
      </c>
      <c r="C1" s="4" t="s">
        <v>1</v>
      </c>
      <c r="D1" s="4" t="s">
        <v>2</v>
      </c>
      <c r="G1" t="s">
        <v>4</v>
      </c>
      <c r="J1" t="s">
        <v>3</v>
      </c>
    </row>
    <row r="2" spans="1:13" x14ac:dyDescent="0.25">
      <c r="A2" s="5">
        <f ca="1">100+(RAND()+RAND()+RAND())/2 - G2*RAND()*3</f>
        <v>100.7374008465183</v>
      </c>
      <c r="B2" s="5">
        <f ca="1">A2*A2</f>
        <v>10148.023929312105</v>
      </c>
      <c r="C2" s="5">
        <f ca="1">400+(RAND()+RAND()+RAND())*3 + J2*RAND()*10</f>
        <v>406.07345663603377</v>
      </c>
      <c r="D2" s="5">
        <f ca="1">-A2*A2/2+10000+C2 + (RAND()+RAND()+RAND())*10</f>
        <v>5343.7247822528707</v>
      </c>
      <c r="F2">
        <v>100</v>
      </c>
      <c r="H2">
        <f ca="1">F2+(RAND()+RAND()+RAND())/2 - G2*RAND()*2</f>
        <v>100.55633396443521</v>
      </c>
      <c r="K2">
        <f ca="1">400+(RAND()+RAND()+RAND())*3 + J2*RAND()*10</f>
        <v>404.64539546620284</v>
      </c>
    </row>
    <row r="3" spans="1:13" x14ac:dyDescent="0.25">
      <c r="A3" s="5">
        <f t="shared" ref="A3:A37" ca="1" si="0">100+(RAND()+RAND()+RAND())/2 - G3*RAND()*3</f>
        <v>100.855364558365</v>
      </c>
      <c r="B3" s="5">
        <f t="shared" ref="B3:B66" ca="1" si="1">A3*A3</f>
        <v>10171.804560200706</v>
      </c>
      <c r="C3" s="5">
        <f t="shared" ref="C3:C37" ca="1" si="2">400+(RAND()+RAND()+RAND())*3 + J3*RAND()*10</f>
        <v>406.32066942417424</v>
      </c>
      <c r="D3" s="5">
        <f t="shared" ref="D3:D37" ca="1" si="3">-A3*A3/2+10000+C3 + (RAND()+RAND()+RAND())*10</f>
        <v>5334.6636094736687</v>
      </c>
      <c r="F3">
        <v>100</v>
      </c>
      <c r="H3">
        <f t="shared" ref="H3:H28" ca="1" si="4">F3+(RAND()+RAND()+RAND())/2 - G3*RAND()*2</f>
        <v>100.98735748078344</v>
      </c>
    </row>
    <row r="4" spans="1:13" x14ac:dyDescent="0.25">
      <c r="A4" s="5">
        <f t="shared" ca="1" si="0"/>
        <v>100.73157005608772</v>
      </c>
      <c r="B4" s="5">
        <f t="shared" ca="1" si="1"/>
        <v>10146.849205964509</v>
      </c>
      <c r="C4" s="5">
        <f t="shared" ca="1" si="2"/>
        <v>402.04328284584363</v>
      </c>
      <c r="D4" s="5">
        <f t="shared" ca="1" si="3"/>
        <v>5339.8208529238173</v>
      </c>
      <c r="F4">
        <v>100</v>
      </c>
      <c r="H4">
        <f t="shared" ca="1" si="4"/>
        <v>100.58608591625385</v>
      </c>
    </row>
    <row r="5" spans="1:13" x14ac:dyDescent="0.25">
      <c r="A5" s="5">
        <f t="shared" ca="1" si="0"/>
        <v>100.88308687999132</v>
      </c>
      <c r="B5" s="5">
        <f t="shared" ca="1" si="1"/>
        <v>10177.397218435877</v>
      </c>
      <c r="C5" s="5">
        <f t="shared" ca="1" si="2"/>
        <v>404.36258411141904</v>
      </c>
      <c r="D5" s="5">
        <f t="shared" ca="1" si="3"/>
        <v>5334.5296552474629</v>
      </c>
      <c r="F5">
        <v>100</v>
      </c>
      <c r="H5">
        <f t="shared" ca="1" si="4"/>
        <v>100.382088806317</v>
      </c>
    </row>
    <row r="6" spans="1:13" x14ac:dyDescent="0.25">
      <c r="A6" s="5">
        <f t="shared" ca="1" si="0"/>
        <v>100.66153020445495</v>
      </c>
      <c r="B6" s="5">
        <f t="shared" ca="1" si="1"/>
        <v>10132.743663102396</v>
      </c>
      <c r="C6" s="5">
        <f t="shared" ca="1" si="2"/>
        <v>408.17082070337369</v>
      </c>
      <c r="D6" s="5">
        <f t="shared" ca="1" si="3"/>
        <v>5362.3270974992129</v>
      </c>
      <c r="F6">
        <v>100</v>
      </c>
      <c r="H6">
        <f t="shared" ca="1" si="4"/>
        <v>100.46380427673098</v>
      </c>
      <c r="J6">
        <v>1</v>
      </c>
    </row>
    <row r="7" spans="1:13" x14ac:dyDescent="0.25">
      <c r="A7" s="5">
        <f t="shared" ca="1" si="0"/>
        <v>100.71867966732744</v>
      </c>
      <c r="B7" s="5">
        <f t="shared" ca="1" si="1"/>
        <v>10144.252433929718</v>
      </c>
      <c r="C7" s="5">
        <f t="shared" ca="1" si="2"/>
        <v>411.03596929864568</v>
      </c>
      <c r="D7" s="5">
        <f t="shared" ca="1" si="3"/>
        <v>5350.4794970069024</v>
      </c>
      <c r="F7">
        <v>100</v>
      </c>
      <c r="H7">
        <f t="shared" ca="1" si="4"/>
        <v>101.1282224003632</v>
      </c>
      <c r="J7">
        <v>1</v>
      </c>
    </row>
    <row r="8" spans="1:13" x14ac:dyDescent="0.25">
      <c r="A8" s="5">
        <f t="shared" ca="1" si="0"/>
        <v>100.54534629413823</v>
      </c>
      <c r="B8" s="5">
        <f t="shared" ca="1" si="1"/>
        <v>10109.366661408176</v>
      </c>
      <c r="C8" s="5">
        <f t="shared" ca="1" si="2"/>
        <v>411.86867344907517</v>
      </c>
      <c r="D8" s="5">
        <f t="shared" ca="1" si="3"/>
        <v>5371.5451088256477</v>
      </c>
      <c r="F8">
        <v>100</v>
      </c>
      <c r="H8">
        <f t="shared" ca="1" si="4"/>
        <v>100.75850783758433</v>
      </c>
      <c r="J8">
        <v>1</v>
      </c>
    </row>
    <row r="9" spans="1:13" x14ac:dyDescent="0.25">
      <c r="A9" s="5">
        <f t="shared" ca="1" si="0"/>
        <v>100.73320043212685</v>
      </c>
      <c r="B9" s="5">
        <f t="shared" ca="1" si="1"/>
        <v>10147.177669299041</v>
      </c>
      <c r="C9" s="5">
        <f t="shared" ca="1" si="2"/>
        <v>401.43790210586951</v>
      </c>
      <c r="D9" s="5">
        <f t="shared" ca="1" si="3"/>
        <v>5345.8271036306842</v>
      </c>
      <c r="F9">
        <v>100</v>
      </c>
      <c r="H9">
        <f t="shared" ca="1" si="4"/>
        <v>100.65826067912687</v>
      </c>
    </row>
    <row r="10" spans="1:13" x14ac:dyDescent="0.25">
      <c r="A10" s="5">
        <f t="shared" ca="1" si="0"/>
        <v>98.162413548893269</v>
      </c>
      <c r="B10" s="5">
        <f t="shared" ca="1" si="1"/>
        <v>9635.8594337439445</v>
      </c>
      <c r="C10" s="5">
        <f t="shared" ca="1" si="2"/>
        <v>406.59645702396421</v>
      </c>
      <c r="D10" s="5">
        <f t="shared" ca="1" si="3"/>
        <v>5607.2563628410217</v>
      </c>
      <c r="F10">
        <v>100</v>
      </c>
      <c r="G10">
        <v>1</v>
      </c>
      <c r="H10">
        <f t="shared" ca="1" si="4"/>
        <v>99.284364975206117</v>
      </c>
    </row>
    <row r="11" spans="1:13" x14ac:dyDescent="0.25">
      <c r="A11" s="5">
        <f t="shared" ca="1" si="0"/>
        <v>99.481268970864647</v>
      </c>
      <c r="B11" s="5">
        <f t="shared" ca="1" si="1"/>
        <v>9896.5228760535174</v>
      </c>
      <c r="C11" s="5">
        <f t="shared" ca="1" si="2"/>
        <v>404.2876617791153</v>
      </c>
      <c r="D11" s="5">
        <f t="shared" ca="1" si="3"/>
        <v>5475.3001129582481</v>
      </c>
      <c r="F11">
        <v>100</v>
      </c>
      <c r="G11">
        <v>1</v>
      </c>
      <c r="H11">
        <f t="shared" ca="1" si="4"/>
        <v>100.17088097312975</v>
      </c>
    </row>
    <row r="12" spans="1:13" x14ac:dyDescent="0.25">
      <c r="A12" s="5">
        <f t="shared" ca="1" si="0"/>
        <v>98.104267139851203</v>
      </c>
      <c r="B12" s="5">
        <f t="shared" ca="1" si="1"/>
        <v>9624.4472310472884</v>
      </c>
      <c r="C12" s="5">
        <f t="shared" ca="1" si="2"/>
        <v>402.33617636628071</v>
      </c>
      <c r="D12" s="5">
        <f t="shared" ca="1" si="3"/>
        <v>5595.8629408737779</v>
      </c>
      <c r="F12">
        <v>100</v>
      </c>
      <c r="G12">
        <v>1</v>
      </c>
      <c r="H12">
        <f t="shared" ca="1" si="4"/>
        <v>99.149467379102873</v>
      </c>
      <c r="L12" t="s">
        <v>6</v>
      </c>
    </row>
    <row r="13" spans="1:13" ht="15.75" thickBot="1" x14ac:dyDescent="0.3">
      <c r="A13" s="5">
        <f t="shared" ca="1" si="0"/>
        <v>100.71915667180943</v>
      </c>
      <c r="B13" s="5">
        <f t="shared" ca="1" si="1"/>
        <v>10144.348520680494</v>
      </c>
      <c r="C13" s="5">
        <f t="shared" ca="1" si="2"/>
        <v>406.26841790654146</v>
      </c>
      <c r="D13" s="5">
        <f t="shared" ca="1" si="3"/>
        <v>5343.758481032778</v>
      </c>
      <c r="F13">
        <v>100</v>
      </c>
      <c r="H13">
        <f t="shared" ca="1" si="4"/>
        <v>100.98455171760662</v>
      </c>
    </row>
    <row r="14" spans="1:13" x14ac:dyDescent="0.25">
      <c r="A14" s="5">
        <f t="shared" ca="1" si="0"/>
        <v>100.86377766349339</v>
      </c>
      <c r="B14" s="5">
        <f t="shared" ca="1" si="1"/>
        <v>10173.50164455063</v>
      </c>
      <c r="C14" s="5">
        <f t="shared" ca="1" si="2"/>
        <v>402.46570600224231</v>
      </c>
      <c r="D14" s="5">
        <f t="shared" ca="1" si="3"/>
        <v>5332.090027602374</v>
      </c>
      <c r="F14">
        <v>100</v>
      </c>
      <c r="H14">
        <f t="shared" ca="1" si="4"/>
        <v>100.90276107118514</v>
      </c>
      <c r="L14" s="3" t="s">
        <v>7</v>
      </c>
      <c r="M14" s="3"/>
    </row>
    <row r="15" spans="1:13" x14ac:dyDescent="0.25">
      <c r="A15" s="5">
        <f t="shared" ca="1" si="0"/>
        <v>100.7910156064987</v>
      </c>
      <c r="B15" s="5">
        <f t="shared" ca="1" si="1"/>
        <v>10158.828826989466</v>
      </c>
      <c r="C15" s="5">
        <f t="shared" ca="1" si="2"/>
        <v>416.41598179894356</v>
      </c>
      <c r="D15" s="5">
        <f t="shared" ca="1" si="3"/>
        <v>5353.3208766333328</v>
      </c>
      <c r="F15">
        <v>100</v>
      </c>
      <c r="H15">
        <f t="shared" ca="1" si="4"/>
        <v>100.83487458020829</v>
      </c>
      <c r="J15">
        <v>2</v>
      </c>
      <c r="L15" t="s">
        <v>8</v>
      </c>
      <c r="M15">
        <v>0.99822530746495219</v>
      </c>
    </row>
    <row r="16" spans="1:13" x14ac:dyDescent="0.25">
      <c r="A16" s="5">
        <f t="shared" ca="1" si="0"/>
        <v>101.01127567182067</v>
      </c>
      <c r="B16" s="5">
        <f t="shared" ca="1" si="1"/>
        <v>10203.27781284855</v>
      </c>
      <c r="C16" s="5">
        <f t="shared" ca="1" si="2"/>
        <v>424.08878389506191</v>
      </c>
      <c r="D16" s="5">
        <f t="shared" ca="1" si="3"/>
        <v>5337.5323794350707</v>
      </c>
      <c r="F16">
        <v>100</v>
      </c>
      <c r="H16">
        <f t="shared" ca="1" si="4"/>
        <v>100.94299168230067</v>
      </c>
      <c r="J16">
        <v>2</v>
      </c>
      <c r="L16" t="s">
        <v>9</v>
      </c>
      <c r="M16">
        <v>0.99645376446349843</v>
      </c>
    </row>
    <row r="17" spans="1:20" x14ac:dyDescent="0.25">
      <c r="A17" s="5">
        <f t="shared" ca="1" si="0"/>
        <v>95.146318882538822</v>
      </c>
      <c r="B17" s="5">
        <f t="shared" ca="1" si="1"/>
        <v>9052.8219968977628</v>
      </c>
      <c r="C17" s="5">
        <f t="shared" ca="1" si="2"/>
        <v>410.41905755719375</v>
      </c>
      <c r="D17" s="5">
        <f t="shared" ca="1" si="3"/>
        <v>5894.635619272749</v>
      </c>
      <c r="F17">
        <v>100</v>
      </c>
      <c r="G17">
        <v>2</v>
      </c>
      <c r="H17">
        <f t="shared" ca="1" si="4"/>
        <v>99.011056693831179</v>
      </c>
      <c r="J17">
        <v>2</v>
      </c>
      <c r="L17" t="s">
        <v>10</v>
      </c>
      <c r="M17">
        <v>0.99623884109764993</v>
      </c>
    </row>
    <row r="18" spans="1:20" x14ac:dyDescent="0.25">
      <c r="A18" s="5">
        <f t="shared" ca="1" si="0"/>
        <v>97.446972516132007</v>
      </c>
      <c r="B18" s="5">
        <f t="shared" ca="1" si="1"/>
        <v>9495.9124525597872</v>
      </c>
      <c r="C18" s="5">
        <f t="shared" ca="1" si="2"/>
        <v>404.08831043845026</v>
      </c>
      <c r="D18" s="5">
        <f t="shared" ca="1" si="3"/>
        <v>5675.9557579330594</v>
      </c>
      <c r="F18">
        <v>100</v>
      </c>
      <c r="G18">
        <v>2</v>
      </c>
      <c r="H18">
        <f t="shared" ca="1" si="4"/>
        <v>100.36798688192765</v>
      </c>
      <c r="L18" t="s">
        <v>11</v>
      </c>
      <c r="M18">
        <v>5.1258104100731385</v>
      </c>
    </row>
    <row r="19" spans="1:20" ht="15.75" thickBot="1" x14ac:dyDescent="0.3">
      <c r="A19" s="5">
        <f t="shared" ca="1" si="0"/>
        <v>99.461365267541254</v>
      </c>
      <c r="B19" s="5">
        <f t="shared" ca="1" si="1"/>
        <v>9892.5631808832622</v>
      </c>
      <c r="C19" s="5">
        <f t="shared" ca="1" si="2"/>
        <v>403.01080792961994</v>
      </c>
      <c r="D19" s="5">
        <f t="shared" ca="1" si="3"/>
        <v>5481.2329527705497</v>
      </c>
      <c r="F19">
        <v>100</v>
      </c>
      <c r="G19">
        <v>2</v>
      </c>
      <c r="H19">
        <f t="shared" ca="1" si="4"/>
        <v>97.576826073345103</v>
      </c>
      <c r="L19" s="1" t="s">
        <v>12</v>
      </c>
      <c r="M19" s="1">
        <v>36</v>
      </c>
    </row>
    <row r="20" spans="1:20" x14ac:dyDescent="0.25">
      <c r="A20" s="5">
        <f t="shared" ca="1" si="0"/>
        <v>100.67656715497799</v>
      </c>
      <c r="B20" s="5">
        <f t="shared" ca="1" si="1"/>
        <v>10135.771174110792</v>
      </c>
      <c r="C20" s="5">
        <f t="shared" ca="1" si="2"/>
        <v>402.6177596042221</v>
      </c>
      <c r="D20" s="5">
        <f t="shared" ca="1" si="3"/>
        <v>5343.6529544285886</v>
      </c>
      <c r="F20">
        <v>100</v>
      </c>
      <c r="H20">
        <f t="shared" ca="1" si="4"/>
        <v>101.21398596361529</v>
      </c>
    </row>
    <row r="21" spans="1:20" ht="15.75" thickBot="1" x14ac:dyDescent="0.3">
      <c r="A21" s="5">
        <f t="shared" ca="1" si="0"/>
        <v>100.71826078638432</v>
      </c>
      <c r="B21" s="5">
        <f t="shared" ca="1" si="1"/>
        <v>10144.168055834121</v>
      </c>
      <c r="C21" s="5">
        <f t="shared" ca="1" si="2"/>
        <v>403.57323476303685</v>
      </c>
      <c r="D21" s="5">
        <f t="shared" ca="1" si="3"/>
        <v>5351.3437427168919</v>
      </c>
      <c r="F21">
        <v>100</v>
      </c>
      <c r="H21">
        <f t="shared" ca="1" si="4"/>
        <v>100.96423376412689</v>
      </c>
      <c r="L21" t="s">
        <v>13</v>
      </c>
    </row>
    <row r="22" spans="1:20" x14ac:dyDescent="0.25">
      <c r="A22" s="5">
        <f t="shared" ca="1" si="0"/>
        <v>98.73266933767097</v>
      </c>
      <c r="B22" s="5">
        <f t="shared" ca="1" si="1"/>
        <v>9748.1399945418725</v>
      </c>
      <c r="C22" s="5">
        <f t="shared" ca="1" si="2"/>
        <v>404.06963776127685</v>
      </c>
      <c r="D22" s="5">
        <f t="shared" ca="1" si="3"/>
        <v>5543.5640855302863</v>
      </c>
      <c r="F22">
        <v>100</v>
      </c>
      <c r="G22">
        <v>1</v>
      </c>
      <c r="H22">
        <f t="shared" ca="1" si="4"/>
        <v>99.243457165315391</v>
      </c>
      <c r="L22" s="2"/>
      <c r="M22" s="2" t="s">
        <v>18</v>
      </c>
      <c r="N22" s="2" t="s">
        <v>19</v>
      </c>
      <c r="O22" s="2" t="s">
        <v>20</v>
      </c>
      <c r="P22" s="2" t="s">
        <v>21</v>
      </c>
      <c r="Q22" s="2" t="s">
        <v>22</v>
      </c>
    </row>
    <row r="23" spans="1:20" x14ac:dyDescent="0.25">
      <c r="A23" s="5">
        <f t="shared" ca="1" si="0"/>
        <v>97.93161545792772</v>
      </c>
      <c r="B23" s="5">
        <f t="shared" ca="1" si="1"/>
        <v>9590.6013061994272</v>
      </c>
      <c r="C23" s="5">
        <f t="shared" ca="1" si="2"/>
        <v>403.42374372645889</v>
      </c>
      <c r="D23" s="5">
        <f t="shared" ca="1" si="3"/>
        <v>5625.5266965786559</v>
      </c>
      <c r="F23">
        <v>100</v>
      </c>
      <c r="G23">
        <v>1</v>
      </c>
      <c r="H23">
        <f t="shared" ca="1" si="4"/>
        <v>100.29595074460995</v>
      </c>
      <c r="L23" t="s">
        <v>14</v>
      </c>
      <c r="M23">
        <v>2</v>
      </c>
      <c r="N23">
        <v>243628.78092873743</v>
      </c>
      <c r="O23">
        <v>121814.39046436871</v>
      </c>
      <c r="P23">
        <v>4636.3212325900604</v>
      </c>
      <c r="Q23">
        <v>3.7253323951232794E-41</v>
      </c>
    </row>
    <row r="24" spans="1:20" x14ac:dyDescent="0.25">
      <c r="A24" s="5">
        <f t="shared" ca="1" si="0"/>
        <v>100.86650432963174</v>
      </c>
      <c r="B24" s="5">
        <f t="shared" ca="1" si="1"/>
        <v>10174.051695679618</v>
      </c>
      <c r="C24" s="5">
        <f t="shared" ca="1" si="2"/>
        <v>405.83583494409146</v>
      </c>
      <c r="D24" s="5">
        <f t="shared" ca="1" si="3"/>
        <v>5334.6437994801781</v>
      </c>
      <c r="F24">
        <v>100</v>
      </c>
      <c r="H24">
        <f t="shared" ca="1" si="4"/>
        <v>100.6878028722515</v>
      </c>
      <c r="L24" t="s">
        <v>15</v>
      </c>
      <c r="M24">
        <v>33</v>
      </c>
      <c r="N24">
        <v>867.03976788046725</v>
      </c>
      <c r="O24">
        <v>26.273932360014157</v>
      </c>
    </row>
    <row r="25" spans="1:20" ht="15.75" thickBot="1" x14ac:dyDescent="0.3">
      <c r="A25" s="5">
        <f t="shared" ca="1" si="0"/>
        <v>101.02883405138896</v>
      </c>
      <c r="B25" s="5">
        <f t="shared" ca="1" si="1"/>
        <v>10206.825309783089</v>
      </c>
      <c r="C25" s="5">
        <f t="shared" ca="1" si="2"/>
        <v>402.68706700432864</v>
      </c>
      <c r="D25" s="5">
        <f t="shared" ca="1" si="3"/>
        <v>5324.3437816944961</v>
      </c>
      <c r="F25">
        <v>100</v>
      </c>
      <c r="H25">
        <f t="shared" ca="1" si="4"/>
        <v>100.95817015014798</v>
      </c>
      <c r="L25" s="1" t="s">
        <v>16</v>
      </c>
      <c r="M25" s="1">
        <v>35</v>
      </c>
      <c r="N25" s="1">
        <v>244495.82069661788</v>
      </c>
      <c r="O25" s="1"/>
      <c r="P25" s="1"/>
      <c r="Q25" s="1"/>
    </row>
    <row r="26" spans="1:20" ht="15.75" thickBot="1" x14ac:dyDescent="0.3">
      <c r="A26" s="5">
        <f t="shared" ca="1" si="0"/>
        <v>100.98680948937907</v>
      </c>
      <c r="B26" s="5">
        <f t="shared" ca="1" si="1"/>
        <v>10198.335690844142</v>
      </c>
      <c r="C26" s="5">
        <f t="shared" ca="1" si="2"/>
        <v>403.5065773734392</v>
      </c>
      <c r="D26" s="5">
        <f t="shared" ca="1" si="3"/>
        <v>5313.1692498005177</v>
      </c>
      <c r="F26">
        <v>100</v>
      </c>
      <c r="H26">
        <f t="shared" ca="1" si="4"/>
        <v>100.66024457463529</v>
      </c>
      <c r="J26">
        <v>1</v>
      </c>
    </row>
    <row r="27" spans="1:20" x14ac:dyDescent="0.25">
      <c r="A27" s="5">
        <f t="shared" ca="1" si="0"/>
        <v>100.4021598249235</v>
      </c>
      <c r="B27" s="5">
        <f t="shared" ca="1" si="1"/>
        <v>10080.593697509483</v>
      </c>
      <c r="C27" s="5">
        <f t="shared" ca="1" si="2"/>
        <v>413.09358678285241</v>
      </c>
      <c r="D27" s="5">
        <f t="shared" ca="1" si="3"/>
        <v>5389.4357970907531</v>
      </c>
      <c r="F27">
        <v>100</v>
      </c>
      <c r="H27">
        <f t="shared" ca="1" si="4"/>
        <v>100.75467666643299</v>
      </c>
      <c r="J27">
        <v>1</v>
      </c>
      <c r="L27" s="2"/>
      <c r="M27" s="2" t="s">
        <v>23</v>
      </c>
      <c r="N27" s="2" t="s">
        <v>11</v>
      </c>
      <c r="O27" s="2" t="s">
        <v>24</v>
      </c>
      <c r="P27" s="2" t="s">
        <v>25</v>
      </c>
      <c r="Q27" s="2" t="s">
        <v>26</v>
      </c>
      <c r="R27" s="2" t="s">
        <v>27</v>
      </c>
      <c r="S27" s="2" t="s">
        <v>28</v>
      </c>
      <c r="T27" s="2" t="s">
        <v>29</v>
      </c>
    </row>
    <row r="28" spans="1:20" x14ac:dyDescent="0.25">
      <c r="A28" s="5">
        <f t="shared" ca="1" si="0"/>
        <v>100.70863761393025</v>
      </c>
      <c r="B28" s="5">
        <f t="shared" ca="1" si="1"/>
        <v>10142.229690053928</v>
      </c>
      <c r="C28" s="5">
        <f t="shared" ca="1" si="2"/>
        <v>406.40394608062979</v>
      </c>
      <c r="D28" s="5">
        <f t="shared" ca="1" si="3"/>
        <v>5339.7461019502653</v>
      </c>
      <c r="F28">
        <v>100</v>
      </c>
      <c r="H28">
        <f t="shared" ca="1" si="4"/>
        <v>100.92098904936445</v>
      </c>
      <c r="J28">
        <v>1</v>
      </c>
      <c r="L28" t="s">
        <v>17</v>
      </c>
      <c r="M28">
        <v>10081.867809086474</v>
      </c>
      <c r="N28">
        <v>83.02586374997226</v>
      </c>
      <c r="O28">
        <v>121.43044773912204</v>
      </c>
      <c r="P28">
        <v>2.4917315667504016E-45</v>
      </c>
      <c r="Q28">
        <v>9912.9504192032109</v>
      </c>
      <c r="R28">
        <v>10250.785198969737</v>
      </c>
      <c r="S28">
        <v>9912.9504192032109</v>
      </c>
      <c r="T28">
        <v>10250.785198969737</v>
      </c>
    </row>
    <row r="29" spans="1:20" x14ac:dyDescent="0.25">
      <c r="A29" s="5">
        <f t="shared" ca="1" si="0"/>
        <v>100.65569252289843</v>
      </c>
      <c r="B29" s="5">
        <f t="shared" ca="1" si="1"/>
        <v>10131.568437264272</v>
      </c>
      <c r="C29" s="5">
        <f t="shared" ca="1" si="2"/>
        <v>401.63331052574512</v>
      </c>
      <c r="D29" s="5">
        <f t="shared" ca="1" si="3"/>
        <v>5346.9078161857278</v>
      </c>
      <c r="F29">
        <v>100</v>
      </c>
      <c r="H29">
        <f t="shared" ref="H29:H37" ca="1" si="5">F29+(RAND()+RAND()+RAND())/2 - G29*RAND()*2</f>
        <v>100.50883167299328</v>
      </c>
      <c r="L29" t="s">
        <v>5</v>
      </c>
      <c r="M29">
        <v>-0.5009947769858939</v>
      </c>
      <c r="N29">
        <v>5.2800773027340282E-3</v>
      </c>
      <c r="O29">
        <v>-94.883985264094221</v>
      </c>
      <c r="P29">
        <v>8.3567634872025907E-42</v>
      </c>
      <c r="Q29">
        <v>-0.51173717503002136</v>
      </c>
      <c r="R29">
        <v>-0.49025237894176649</v>
      </c>
      <c r="S29">
        <v>-0.51173717503002136</v>
      </c>
      <c r="T29">
        <v>-0.49025237894176649</v>
      </c>
    </row>
    <row r="30" spans="1:20" ht="15.75" thickBot="1" x14ac:dyDescent="0.3">
      <c r="A30" s="5">
        <f t="shared" ca="1" si="0"/>
        <v>100.9133079965526</v>
      </c>
      <c r="B30" s="5">
        <f t="shared" ca="1" si="1"/>
        <v>10183.495730807088</v>
      </c>
      <c r="C30" s="5">
        <f t="shared" ca="1" si="2"/>
        <v>407.99185453495903</v>
      </c>
      <c r="D30" s="5">
        <f t="shared" ca="1" si="3"/>
        <v>5327.5679682543405</v>
      </c>
      <c r="F30">
        <v>100</v>
      </c>
      <c r="H30">
        <f t="shared" ca="1" si="5"/>
        <v>100.36658509617261</v>
      </c>
      <c r="L30" s="1" t="s">
        <v>1</v>
      </c>
      <c r="M30" s="1">
        <v>0.86392486789144785</v>
      </c>
      <c r="N30" s="1">
        <v>0.18787397952537463</v>
      </c>
      <c r="O30" s="1">
        <v>4.598427467571498</v>
      </c>
      <c r="P30" s="1">
        <v>5.9924208470466473E-5</v>
      </c>
      <c r="Q30" s="1">
        <v>0.48169238255438912</v>
      </c>
      <c r="R30" s="1">
        <v>1.2461573532285066</v>
      </c>
      <c r="S30" s="1">
        <v>0.48169238255438912</v>
      </c>
      <c r="T30" s="1">
        <v>1.2461573532285066</v>
      </c>
    </row>
    <row r="31" spans="1:20" x14ac:dyDescent="0.25">
      <c r="A31" s="5">
        <f t="shared" ca="1" si="0"/>
        <v>98.504981339807173</v>
      </c>
      <c r="B31" s="5">
        <f t="shared" ca="1" si="1"/>
        <v>9703.2313487557603</v>
      </c>
      <c r="C31" s="5">
        <f t="shared" ca="1" si="2"/>
        <v>406.38840967140902</v>
      </c>
      <c r="D31" s="5">
        <f t="shared" ca="1" si="3"/>
        <v>5568.369666627379</v>
      </c>
      <c r="F31">
        <v>100</v>
      </c>
      <c r="G31">
        <v>1</v>
      </c>
      <c r="H31">
        <f t="shared" ca="1" si="5"/>
        <v>100.73500251069315</v>
      </c>
    </row>
    <row r="32" spans="1:20" x14ac:dyDescent="0.25">
      <c r="A32" s="5">
        <f t="shared" ca="1" si="0"/>
        <v>100.55507044113321</v>
      </c>
      <c r="B32" s="5">
        <f t="shared" ca="1" si="1"/>
        <v>10111.322191421263</v>
      </c>
      <c r="C32" s="5">
        <f t="shared" ca="1" si="2"/>
        <v>404.31500389984086</v>
      </c>
      <c r="D32" s="5">
        <f t="shared" ca="1" si="3"/>
        <v>5372.8939092867186</v>
      </c>
      <c r="F32">
        <v>100</v>
      </c>
      <c r="H32">
        <f t="shared" ca="1" si="5"/>
        <v>100.87474843222427</v>
      </c>
    </row>
    <row r="33" spans="1:9" x14ac:dyDescent="0.25">
      <c r="A33" s="5">
        <f t="shared" ca="1" si="0"/>
        <v>100.93310673481034</v>
      </c>
      <c r="B33" s="5">
        <f t="shared" ca="1" si="1"/>
        <v>10187.492035140616</v>
      </c>
      <c r="C33" s="5">
        <f t="shared" ca="1" si="2"/>
        <v>404.21833565789035</v>
      </c>
      <c r="D33" s="5">
        <f t="shared" ca="1" si="3"/>
        <v>5327.6312439807962</v>
      </c>
      <c r="F33">
        <v>100</v>
      </c>
      <c r="H33">
        <f t="shared" ca="1" si="5"/>
        <v>100.44062722202686</v>
      </c>
    </row>
    <row r="34" spans="1:9" x14ac:dyDescent="0.25">
      <c r="A34" s="5">
        <f t="shared" ca="1" si="0"/>
        <v>100.49959091414915</v>
      </c>
      <c r="B34" s="5">
        <f t="shared" ca="1" si="1"/>
        <v>10100.167773911331</v>
      </c>
      <c r="C34" s="5">
        <f t="shared" ca="1" si="2"/>
        <v>407.49975080353056</v>
      </c>
      <c r="D34" s="5">
        <f t="shared" ca="1" si="3"/>
        <v>5370.0682965266069</v>
      </c>
      <c r="F34">
        <v>100</v>
      </c>
      <c r="H34">
        <f t="shared" ca="1" si="5"/>
        <v>101.02332985848334</v>
      </c>
    </row>
    <row r="35" spans="1:9" x14ac:dyDescent="0.25">
      <c r="A35" s="5">
        <f t="shared" ca="1" si="0"/>
        <v>100.63245959016817</v>
      </c>
      <c r="B35" s="5">
        <f t="shared" ca="1" si="1"/>
        <v>10126.89192316683</v>
      </c>
      <c r="C35" s="5">
        <f t="shared" ca="1" si="2"/>
        <v>406.8916103229094</v>
      </c>
      <c r="D35" s="5">
        <f t="shared" ca="1" si="3"/>
        <v>5364.3569406404331</v>
      </c>
      <c r="F35">
        <v>100</v>
      </c>
      <c r="H35">
        <f t="shared" ca="1" si="5"/>
        <v>100.5517426530669</v>
      </c>
    </row>
    <row r="36" spans="1:9" x14ac:dyDescent="0.25">
      <c r="A36" s="5">
        <f t="shared" ca="1" si="0"/>
        <v>100.49377359845626</v>
      </c>
      <c r="B36" s="5">
        <f t="shared" ca="1" si="1"/>
        <v>10098.998532057783</v>
      </c>
      <c r="C36" s="5">
        <f t="shared" ca="1" si="2"/>
        <v>405.95077571345973</v>
      </c>
      <c r="D36" s="5">
        <f t="shared" ca="1" si="3"/>
        <v>5368.4953887485844</v>
      </c>
      <c r="F36">
        <v>100</v>
      </c>
      <c r="H36">
        <f t="shared" ca="1" si="5"/>
        <v>100.66085937894749</v>
      </c>
    </row>
    <row r="37" spans="1:9" x14ac:dyDescent="0.25">
      <c r="A37" s="5">
        <f t="shared" ca="1" si="0"/>
        <v>100.62599470497351</v>
      </c>
      <c r="B37" s="5">
        <f t="shared" ca="1" si="1"/>
        <v>10125.590810365356</v>
      </c>
      <c r="C37" s="5">
        <f t="shared" ca="1" si="2"/>
        <v>403.31574629921892</v>
      </c>
      <c r="D37" s="5">
        <f t="shared" ca="1" si="3"/>
        <v>5358.7679408362837</v>
      </c>
      <c r="F37">
        <v>100</v>
      </c>
      <c r="H37">
        <f t="shared" ca="1" si="5"/>
        <v>100.5719298383177</v>
      </c>
    </row>
    <row r="38" spans="1:9" x14ac:dyDescent="0.25">
      <c r="A38" s="6">
        <f t="shared" ref="A38:A75" ca="1" si="6">100+(RAND()+RAND()+RAND())/2 - G38*RAND()*3</f>
        <v>100.91179708850861</v>
      </c>
      <c r="B38" s="6">
        <f t="shared" ca="1" si="1"/>
        <v>10183.190791632334</v>
      </c>
      <c r="C38" s="6">
        <f t="shared" ref="C38:C75" ca="1" si="7">400+(RAND()+RAND()+RAND())*3 + J38*RAND()*10</f>
        <v>403.27536644961799</v>
      </c>
      <c r="D38" s="6">
        <f ca="1">-A38*A38/2+10000+C38+(RAND()+RAND()-E38)</f>
        <v>5305.7975430505676</v>
      </c>
      <c r="E38">
        <f ca="1">(RAND()+RAND()+RAND()+RAND())*4</f>
        <v>7.1423060066706157</v>
      </c>
    </row>
    <row r="39" spans="1:9" x14ac:dyDescent="0.25">
      <c r="A39" s="5">
        <f t="shared" ca="1" si="6"/>
        <v>100.65016097208991</v>
      </c>
      <c r="B39" s="5">
        <f t="shared" ca="1" si="1"/>
        <v>10130.45490370761</v>
      </c>
      <c r="C39" s="5">
        <f t="shared" ca="1" si="7"/>
        <v>405.89831774191032</v>
      </c>
      <c r="D39" s="6">
        <f t="shared" ref="D39:D75" ca="1" si="8">-A39*A39/2+10000+C39+(RAND()+RAND()-E39)</f>
        <v>5328.5193557645616</v>
      </c>
      <c r="E39">
        <f ca="1">(RAND()+RAND()+RAND()+RAND())*4+E38</f>
        <v>12.846812144434963</v>
      </c>
    </row>
    <row r="40" spans="1:9" x14ac:dyDescent="0.25">
      <c r="A40" s="5">
        <f t="shared" ca="1" si="6"/>
        <v>100.72851673149111</v>
      </c>
      <c r="B40" s="5">
        <f t="shared" ca="1" si="1"/>
        <v>10146.234082926285</v>
      </c>
      <c r="C40" s="5">
        <f t="shared" ca="1" si="7"/>
        <v>404.26147373521002</v>
      </c>
      <c r="D40" s="6">
        <f t="shared" ca="1" si="8"/>
        <v>5315.5013070112245</v>
      </c>
      <c r="E40">
        <f t="shared" ref="E40:E75" ca="1" si="9">(RAND()+RAND()+RAND()+RAND())*4+E39</f>
        <v>17.29046440966685</v>
      </c>
    </row>
    <row r="41" spans="1:9" x14ac:dyDescent="0.25">
      <c r="A41" s="5">
        <f t="shared" ca="1" si="6"/>
        <v>100.32960528178751</v>
      </c>
      <c r="B41" s="5">
        <f t="shared" ca="1" si="1"/>
        <v>10066.029695999283</v>
      </c>
      <c r="C41" s="5">
        <f t="shared" ca="1" si="7"/>
        <v>406.92681280452177</v>
      </c>
      <c r="D41" s="6">
        <f t="shared" ca="1" si="8"/>
        <v>5348.7069998433808</v>
      </c>
      <c r="E41">
        <f t="shared" ca="1" si="9"/>
        <v>26.462911334207249</v>
      </c>
      <c r="G41">
        <v>1</v>
      </c>
    </row>
    <row r="42" spans="1:9" x14ac:dyDescent="0.25">
      <c r="A42" s="5">
        <f t="shared" ca="1" si="6"/>
        <v>99.047742342230279</v>
      </c>
      <c r="B42" s="5">
        <f t="shared" ca="1" si="1"/>
        <v>9810.4552630928374</v>
      </c>
      <c r="C42" s="5">
        <f t="shared" ca="1" si="7"/>
        <v>405.30376820868582</v>
      </c>
      <c r="D42" s="6">
        <f t="shared" ca="1" si="8"/>
        <v>5467.8121951368157</v>
      </c>
      <c r="E42">
        <f t="shared" ca="1" si="9"/>
        <v>33.494472155340915</v>
      </c>
      <c r="G42">
        <v>1</v>
      </c>
    </row>
    <row r="43" spans="1:9" x14ac:dyDescent="0.25">
      <c r="A43" s="5">
        <f t="shared" ca="1" si="6"/>
        <v>99.704502515876158</v>
      </c>
      <c r="B43" s="5">
        <f t="shared" ca="1" si="1"/>
        <v>9940.9878219383554</v>
      </c>
      <c r="C43" s="5">
        <f t="shared" ca="1" si="7"/>
        <v>403.99265909476452</v>
      </c>
      <c r="D43" s="6">
        <f t="shared" ca="1" si="8"/>
        <v>5392.743842186138</v>
      </c>
      <c r="E43">
        <f t="shared" ca="1" si="9"/>
        <v>41.818818249366728</v>
      </c>
      <c r="G43">
        <v>1</v>
      </c>
      <c r="I43">
        <v>1</v>
      </c>
    </row>
    <row r="44" spans="1:9" x14ac:dyDescent="0.25">
      <c r="A44" s="5">
        <f t="shared" ca="1" si="6"/>
        <v>100.64532511497121</v>
      </c>
      <c r="B44" s="5">
        <f t="shared" ca="1" si="1"/>
        <v>10129.481467498255</v>
      </c>
      <c r="C44" s="5">
        <f t="shared" ca="1" si="7"/>
        <v>402.79433264495412</v>
      </c>
      <c r="D44" s="6">
        <f t="shared" ca="1" si="8"/>
        <v>5292.0782437566195</v>
      </c>
      <c r="E44">
        <f t="shared" ca="1" si="9"/>
        <v>47.33228911791204</v>
      </c>
      <c r="I44">
        <v>1</v>
      </c>
    </row>
    <row r="45" spans="1:9" x14ac:dyDescent="0.25">
      <c r="A45" s="5">
        <f t="shared" ca="1" si="6"/>
        <v>100.72171360832628</v>
      </c>
      <c r="B45" s="5">
        <f t="shared" ca="1" si="1"/>
        <v>10144.8635921977</v>
      </c>
      <c r="C45" s="5">
        <f t="shared" ca="1" si="7"/>
        <v>404.00467817085911</v>
      </c>
      <c r="D45" s="6">
        <f t="shared" ca="1" si="8"/>
        <v>5274.8766435235502</v>
      </c>
      <c r="E45">
        <f t="shared" ca="1" si="9"/>
        <v>57.874051099570906</v>
      </c>
      <c r="I45">
        <v>1</v>
      </c>
    </row>
    <row r="46" spans="1:9" x14ac:dyDescent="0.25">
      <c r="A46" s="5">
        <f t="shared" ca="1" si="6"/>
        <v>100.49300015664605</v>
      </c>
      <c r="B46" s="5">
        <f t="shared" ca="1" si="1"/>
        <v>10098.843080483663</v>
      </c>
      <c r="C46" s="5">
        <f t="shared" ca="1" si="7"/>
        <v>404.25280911491177</v>
      </c>
      <c r="D46" s="6">
        <f t="shared" ca="1" si="8"/>
        <v>5287.6426681498333</v>
      </c>
      <c r="E46">
        <f t="shared" ca="1" si="9"/>
        <v>67.786877514030522</v>
      </c>
    </row>
    <row r="47" spans="1:9" x14ac:dyDescent="0.25">
      <c r="A47" s="5">
        <f t="shared" ca="1" si="6"/>
        <v>100.46165848855838</v>
      </c>
      <c r="B47" s="5">
        <f t="shared" ca="1" si="1"/>
        <v>10092.544826271735</v>
      </c>
      <c r="C47" s="5">
        <f t="shared" ca="1" si="7"/>
        <v>405.09937297200747</v>
      </c>
      <c r="D47" s="6">
        <f t="shared" ca="1" si="8"/>
        <v>5286.5604983413523</v>
      </c>
      <c r="E47">
        <f t="shared" ca="1" si="9"/>
        <v>72.584542570626127</v>
      </c>
    </row>
    <row r="48" spans="1:9" x14ac:dyDescent="0.25">
      <c r="A48" s="5">
        <f t="shared" ca="1" si="6"/>
        <v>100.71263402587691</v>
      </c>
      <c r="B48" s="5">
        <f t="shared" ca="1" si="1"/>
        <v>10143.034652430219</v>
      </c>
      <c r="C48" s="5">
        <f t="shared" ca="1" si="7"/>
        <v>407.06080280433719</v>
      </c>
      <c r="D48" s="6">
        <f t="shared" ca="1" si="8"/>
        <v>5254.0926975550765</v>
      </c>
      <c r="E48">
        <f t="shared" ca="1" si="9"/>
        <v>82.816451742431752</v>
      </c>
    </row>
    <row r="49" spans="1:9" x14ac:dyDescent="0.25">
      <c r="A49" s="5">
        <f t="shared" ca="1" si="6"/>
        <v>100.40716858572692</v>
      </c>
      <c r="B49" s="5">
        <f t="shared" ca="1" si="1"/>
        <v>10081.599503402587</v>
      </c>
      <c r="C49" s="5">
        <f t="shared" ca="1" si="7"/>
        <v>405.12927858976667</v>
      </c>
      <c r="D49" s="6">
        <f t="shared" ca="1" si="8"/>
        <v>5276.750997269336</v>
      </c>
      <c r="E49">
        <f t="shared" ca="1" si="9"/>
        <v>88.318745790092407</v>
      </c>
    </row>
    <row r="50" spans="1:9" x14ac:dyDescent="0.25">
      <c r="A50" s="5">
        <f t="shared" ca="1" si="6"/>
        <v>98.059055507354714</v>
      </c>
      <c r="B50" s="5">
        <f t="shared" ca="1" si="1"/>
        <v>9615.5783669944722</v>
      </c>
      <c r="C50" s="5">
        <f t="shared" ca="1" si="7"/>
        <v>404.92746600859471</v>
      </c>
      <c r="D50" s="6">
        <f t="shared" ca="1" si="8"/>
        <v>5499.7623854442336</v>
      </c>
      <c r="E50">
        <f t="shared" ca="1" si="9"/>
        <v>98.835778794667164</v>
      </c>
      <c r="G50">
        <v>1</v>
      </c>
    </row>
    <row r="51" spans="1:9" x14ac:dyDescent="0.25">
      <c r="A51" s="5">
        <f t="shared" ca="1" si="6"/>
        <v>99.753057352572185</v>
      </c>
      <c r="B51" s="5">
        <f t="shared" ca="1" si="1"/>
        <v>9950.6724511855555</v>
      </c>
      <c r="C51" s="5">
        <f t="shared" ca="1" si="7"/>
        <v>405.15628881312301</v>
      </c>
      <c r="D51" s="6">
        <f t="shared" ca="1" si="8"/>
        <v>5323.9282398903797</v>
      </c>
      <c r="E51">
        <f t="shared" ca="1" si="9"/>
        <v>107.19727537548006</v>
      </c>
      <c r="G51">
        <v>1</v>
      </c>
    </row>
    <row r="52" spans="1:9" x14ac:dyDescent="0.25">
      <c r="A52" s="5">
        <f t="shared" ca="1" si="6"/>
        <v>98.926735110379965</v>
      </c>
      <c r="B52" s="5">
        <f t="shared" ca="1" si="1"/>
        <v>9786.4989195992839</v>
      </c>
      <c r="C52" s="5">
        <f t="shared" ca="1" si="7"/>
        <v>403.62917326092503</v>
      </c>
      <c r="D52" s="6">
        <f t="shared" ca="1" si="8"/>
        <v>5393.9228720693882</v>
      </c>
      <c r="E52">
        <f t="shared" ca="1" si="9"/>
        <v>117.20719816993969</v>
      </c>
      <c r="G52">
        <v>1</v>
      </c>
    </row>
    <row r="53" spans="1:9" x14ac:dyDescent="0.25">
      <c r="A53" s="5">
        <f t="shared" ca="1" si="6"/>
        <v>100.74828845297537</v>
      </c>
      <c r="B53" s="5">
        <f t="shared" ca="1" si="1"/>
        <v>10150.21762620393</v>
      </c>
      <c r="C53" s="5">
        <f t="shared" ca="1" si="7"/>
        <v>404.70446446742511</v>
      </c>
      <c r="D53" s="6">
        <f t="shared" ca="1" si="8"/>
        <v>5201.3074298805077</v>
      </c>
      <c r="E53">
        <f t="shared" ca="1" si="9"/>
        <v>129.09508306009749</v>
      </c>
    </row>
    <row r="54" spans="1:9" x14ac:dyDescent="0.25">
      <c r="A54" s="5">
        <f t="shared" ca="1" si="6"/>
        <v>100.19956525385415</v>
      </c>
      <c r="B54" s="5">
        <f t="shared" ca="1" si="1"/>
        <v>10039.952877061374</v>
      </c>
      <c r="C54" s="5">
        <f t="shared" ca="1" si="7"/>
        <v>403.11541919603644</v>
      </c>
      <c r="D54" s="6">
        <f t="shared" ca="1" si="8"/>
        <v>5248.0676594817141</v>
      </c>
      <c r="E54">
        <f t="shared" ca="1" si="9"/>
        <v>136.43050774935014</v>
      </c>
    </row>
    <row r="55" spans="1:9" x14ac:dyDescent="0.25">
      <c r="A55" s="5">
        <f t="shared" ca="1" si="6"/>
        <v>100.79664896501463</v>
      </c>
      <c r="B55" s="5">
        <f t="shared" ca="1" si="1"/>
        <v>10159.964442576384</v>
      </c>
      <c r="C55" s="5">
        <f t="shared" ca="1" si="7"/>
        <v>403.06766375347428</v>
      </c>
      <c r="D55" s="6">
        <f t="shared" ca="1" si="8"/>
        <v>5177.2840922903042</v>
      </c>
      <c r="E55">
        <f t="shared" ca="1" si="9"/>
        <v>146.55925700039217</v>
      </c>
    </row>
    <row r="56" spans="1:9" x14ac:dyDescent="0.25">
      <c r="A56" s="5">
        <f t="shared" ca="1" si="6"/>
        <v>100.40562942920342</v>
      </c>
      <c r="B56" s="5">
        <f t="shared" ca="1" si="1"/>
        <v>10081.290421074518</v>
      </c>
      <c r="C56" s="5">
        <f t="shared" ca="1" si="7"/>
        <v>403.11096346843107</v>
      </c>
      <c r="D56" s="6">
        <f t="shared" ca="1" si="8"/>
        <v>5210.2048589238339</v>
      </c>
      <c r="E56">
        <f t="shared" ca="1" si="9"/>
        <v>153.89354298249603</v>
      </c>
    </row>
    <row r="57" spans="1:9" x14ac:dyDescent="0.25">
      <c r="A57" s="5">
        <f t="shared" ca="1" si="6"/>
        <v>100.94036284729847</v>
      </c>
      <c r="B57" s="5">
        <f t="shared" ca="1" si="1"/>
        <v>10188.956851744275</v>
      </c>
      <c r="C57" s="5">
        <f t="shared" ca="1" si="7"/>
        <v>402.49201969213249</v>
      </c>
      <c r="D57" s="6">
        <f t="shared" ca="1" si="8"/>
        <v>5149.037515463343</v>
      </c>
      <c r="E57">
        <f t="shared" ca="1" si="9"/>
        <v>160.10967207289224</v>
      </c>
    </row>
    <row r="58" spans="1:9" x14ac:dyDescent="0.25">
      <c r="A58" s="5">
        <f t="shared" ca="1" si="6"/>
        <v>100.95852666236226</v>
      </c>
      <c r="B58" s="5">
        <f t="shared" ca="1" si="1"/>
        <v>10192.624105834911</v>
      </c>
      <c r="C58" s="5">
        <f t="shared" ca="1" si="7"/>
        <v>404.95585872070922</v>
      </c>
      <c r="D58" s="6">
        <f t="shared" ca="1" si="8"/>
        <v>5140.4540118318009</v>
      </c>
      <c r="E58">
        <f t="shared" ca="1" si="9"/>
        <v>168.76325092982478</v>
      </c>
    </row>
    <row r="59" spans="1:9" x14ac:dyDescent="0.25">
      <c r="A59" s="5">
        <f t="shared" ca="1" si="6"/>
        <v>100.87359758854812</v>
      </c>
      <c r="B59" s="5">
        <f t="shared" ca="1" si="1"/>
        <v>10175.482690456342</v>
      </c>
      <c r="C59" s="5">
        <f t="shared" ca="1" si="7"/>
        <v>406.47657390296479</v>
      </c>
      <c r="D59" s="6">
        <f t="shared" ca="1" si="8"/>
        <v>5148.7382638164663</v>
      </c>
      <c r="E59">
        <f t="shared" ca="1" si="9"/>
        <v>171.71867802596921</v>
      </c>
      <c r="I59">
        <v>1</v>
      </c>
    </row>
    <row r="60" spans="1:9" x14ac:dyDescent="0.25">
      <c r="A60" s="5">
        <f t="shared" ca="1" si="6"/>
        <v>100.72235561470356</v>
      </c>
      <c r="B60" s="5">
        <f t="shared" ca="1" si="1"/>
        <v>10144.992920574805</v>
      </c>
      <c r="C60" s="5">
        <f t="shared" ca="1" si="7"/>
        <v>404.21231450336597</v>
      </c>
      <c r="D60" s="6">
        <f t="shared" ca="1" si="8"/>
        <v>5150.1831341335874</v>
      </c>
      <c r="E60">
        <f t="shared" ca="1" si="9"/>
        <v>182.3483249798154</v>
      </c>
      <c r="I60">
        <v>1</v>
      </c>
    </row>
    <row r="61" spans="1:9" x14ac:dyDescent="0.25">
      <c r="A61" s="5">
        <f t="shared" ca="1" si="6"/>
        <v>100.77224709156035</v>
      </c>
      <c r="B61" s="5">
        <f t="shared" ca="1" si="1"/>
        <v>10155.045783882493</v>
      </c>
      <c r="C61" s="5">
        <f t="shared" ca="1" si="7"/>
        <v>404.2074317872013</v>
      </c>
      <c r="D61" s="6">
        <f t="shared" ca="1" si="8"/>
        <v>5138.1879047046186</v>
      </c>
      <c r="E61">
        <f t="shared" ca="1" si="9"/>
        <v>189.90127055929977</v>
      </c>
      <c r="I61">
        <v>1</v>
      </c>
    </row>
    <row r="62" spans="1:9" x14ac:dyDescent="0.25">
      <c r="A62" s="5">
        <f t="shared" ca="1" si="6"/>
        <v>100.61917812532222</v>
      </c>
      <c r="B62" s="5">
        <f t="shared" ca="1" si="1"/>
        <v>10124.219006615322</v>
      </c>
      <c r="C62" s="5">
        <f t="shared" ca="1" si="7"/>
        <v>404.70653079807374</v>
      </c>
      <c r="D62" s="6">
        <f t="shared" ca="1" si="8"/>
        <v>5144.4810493045097</v>
      </c>
      <c r="E62">
        <f t="shared" ca="1" si="9"/>
        <v>199.30741768878235</v>
      </c>
    </row>
    <row r="63" spans="1:9" x14ac:dyDescent="0.25">
      <c r="A63" s="5">
        <f t="shared" ca="1" si="6"/>
        <v>100.473811087748</v>
      </c>
      <c r="B63" s="5">
        <f t="shared" ca="1" si="1"/>
        <v>10094.986714496474</v>
      </c>
      <c r="C63" s="5">
        <f t="shared" ca="1" si="7"/>
        <v>404.83749509257848</v>
      </c>
      <c r="D63" s="6">
        <f t="shared" ca="1" si="8"/>
        <v>5154.6802000773405</v>
      </c>
      <c r="E63">
        <f t="shared" ca="1" si="9"/>
        <v>204.15777099653209</v>
      </c>
    </row>
    <row r="64" spans="1:9" x14ac:dyDescent="0.25">
      <c r="A64" s="5">
        <f t="shared" ca="1" si="6"/>
        <v>100.79650471968615</v>
      </c>
      <c r="B64" s="5">
        <f t="shared" ca="1" si="1"/>
        <v>10159.935363705714</v>
      </c>
      <c r="C64" s="5">
        <f t="shared" ca="1" si="7"/>
        <v>402.31723379508702</v>
      </c>
      <c r="D64" s="6">
        <f t="shared" ca="1" si="8"/>
        <v>5109.8520812899133</v>
      </c>
      <c r="E64">
        <f t="shared" ca="1" si="9"/>
        <v>213.67754808699414</v>
      </c>
    </row>
    <row r="65" spans="1:9" x14ac:dyDescent="0.25">
      <c r="A65" s="5">
        <f t="shared" ca="1" si="6"/>
        <v>101.32760386505993</v>
      </c>
      <c r="B65" s="5">
        <f t="shared" ca="1" si="1"/>
        <v>10267.283305034507</v>
      </c>
      <c r="C65" s="5">
        <f t="shared" ca="1" si="7"/>
        <v>405.45415302605494</v>
      </c>
      <c r="D65" s="6">
        <f t="shared" ca="1" si="8"/>
        <v>5052.3431851783253</v>
      </c>
      <c r="E65">
        <f t="shared" ca="1" si="9"/>
        <v>220.69749028917192</v>
      </c>
    </row>
    <row r="66" spans="1:9" x14ac:dyDescent="0.25">
      <c r="A66" s="5">
        <f t="shared" ca="1" si="6"/>
        <v>100.53467874896873</v>
      </c>
      <c r="B66" s="5">
        <f t="shared" ca="1" si="1"/>
        <v>10107.221631158345</v>
      </c>
      <c r="C66" s="5">
        <f t="shared" ca="1" si="7"/>
        <v>403.13636106095436</v>
      </c>
      <c r="D66" s="6">
        <f t="shared" ca="1" si="8"/>
        <v>5122.3646149007773</v>
      </c>
      <c r="E66">
        <f t="shared" ca="1" si="9"/>
        <v>227.97560151944538</v>
      </c>
    </row>
    <row r="67" spans="1:9" x14ac:dyDescent="0.25">
      <c r="A67" s="5">
        <f t="shared" ca="1" si="6"/>
        <v>96.667168942668013</v>
      </c>
      <c r="B67" s="5">
        <f t="shared" ref="B67:B75" ca="1" si="10">A67*A67</f>
        <v>9344.541551390319</v>
      </c>
      <c r="C67" s="5">
        <f t="shared" ca="1" si="7"/>
        <v>403.00794071681605</v>
      </c>
      <c r="D67" s="6">
        <f t="shared" ca="1" si="8"/>
        <v>5491.2934228191361</v>
      </c>
      <c r="E67">
        <f t="shared" ca="1" si="9"/>
        <v>240.32572032729445</v>
      </c>
      <c r="G67">
        <v>2</v>
      </c>
    </row>
    <row r="68" spans="1:9" x14ac:dyDescent="0.25">
      <c r="A68" s="5">
        <f t="shared" ca="1" si="6"/>
        <v>101.13687850667294</v>
      </c>
      <c r="B68" s="5">
        <f t="shared" ca="1" si="10"/>
        <v>10228.668194073523</v>
      </c>
      <c r="C68" s="5">
        <f t="shared" ca="1" si="7"/>
        <v>405.91976552047805</v>
      </c>
      <c r="D68" s="6">
        <f t="shared" ca="1" si="8"/>
        <v>5042.979698675681</v>
      </c>
      <c r="E68">
        <f t="shared" ca="1" si="9"/>
        <v>249.25579990013301</v>
      </c>
      <c r="G68">
        <v>2</v>
      </c>
    </row>
    <row r="69" spans="1:9" x14ac:dyDescent="0.25">
      <c r="A69" s="5">
        <f t="shared" ca="1" si="6"/>
        <v>96.440448162408657</v>
      </c>
      <c r="B69" s="5">
        <f t="shared" ca="1" si="10"/>
        <v>9300.7600417662306</v>
      </c>
      <c r="C69" s="5">
        <f t="shared" ca="1" si="7"/>
        <v>405.22662503060252</v>
      </c>
      <c r="D69" s="6">
        <f t="shared" ca="1" si="8"/>
        <v>5498.7160652244811</v>
      </c>
      <c r="E69">
        <f t="shared" ca="1" si="9"/>
        <v>256.46254919400633</v>
      </c>
      <c r="G69">
        <v>2</v>
      </c>
    </row>
    <row r="70" spans="1:9" x14ac:dyDescent="0.25">
      <c r="A70" s="5">
        <f t="shared" ca="1" si="6"/>
        <v>100.80699168916722</v>
      </c>
      <c r="B70" s="5">
        <f t="shared" ca="1" si="10"/>
        <v>10162.049573419828</v>
      </c>
      <c r="C70" s="5">
        <f t="shared" ca="1" si="7"/>
        <v>403.58139260867279</v>
      </c>
      <c r="D70" s="6">
        <f t="shared" ca="1" si="8"/>
        <v>5058.3232708952683</v>
      </c>
      <c r="E70">
        <f t="shared" ca="1" si="9"/>
        <v>265.19306137325992</v>
      </c>
    </row>
    <row r="71" spans="1:9" x14ac:dyDescent="0.25">
      <c r="A71" s="5">
        <f t="shared" ca="1" si="6"/>
        <v>100.39709569641241</v>
      </c>
      <c r="B71" s="5">
        <f t="shared" ca="1" si="10"/>
        <v>10079.576824274591</v>
      </c>
      <c r="C71" s="5">
        <f t="shared" ca="1" si="7"/>
        <v>406.14157806439675</v>
      </c>
      <c r="D71" s="6">
        <f t="shared" ca="1" si="8"/>
        <v>5091.959920442715</v>
      </c>
      <c r="E71">
        <f t="shared" ca="1" si="9"/>
        <v>275.32323758585954</v>
      </c>
    </row>
    <row r="72" spans="1:9" x14ac:dyDescent="0.25">
      <c r="A72" s="5">
        <f t="shared" ca="1" si="6"/>
        <v>101.01189901077159</v>
      </c>
      <c r="B72" s="5">
        <f t="shared" ca="1" si="10"/>
        <v>10203.403741762319</v>
      </c>
      <c r="C72" s="5">
        <f t="shared" ca="1" si="7"/>
        <v>401.80680700617052</v>
      </c>
      <c r="D72" s="6">
        <f t="shared" ca="1" si="8"/>
        <v>5019.9564036960146</v>
      </c>
      <c r="E72">
        <f t="shared" ca="1" si="9"/>
        <v>281.44864366675284</v>
      </c>
    </row>
    <row r="73" spans="1:9" x14ac:dyDescent="0.25">
      <c r="A73" s="5">
        <f t="shared" ca="1" si="6"/>
        <v>100.73279748935678</v>
      </c>
      <c r="B73" s="5">
        <f t="shared" ca="1" si="10"/>
        <v>10147.096490031765</v>
      </c>
      <c r="C73" s="5">
        <f t="shared" ca="1" si="7"/>
        <v>407.04108077659259</v>
      </c>
      <c r="D73" s="6">
        <f t="shared" ca="1" si="8"/>
        <v>5039.3583947622164</v>
      </c>
      <c r="E73">
        <f t="shared" ca="1" si="9"/>
        <v>295.5878258673236</v>
      </c>
      <c r="I73">
        <v>2</v>
      </c>
    </row>
    <row r="74" spans="1:9" x14ac:dyDescent="0.25">
      <c r="A74" s="5">
        <f t="shared" ca="1" si="6"/>
        <v>100.60806213067244</v>
      </c>
      <c r="B74" s="5">
        <f t="shared" ca="1" si="10"/>
        <v>10121.982165689245</v>
      </c>
      <c r="C74" s="5">
        <f t="shared" ca="1" si="7"/>
        <v>405.66867746944553</v>
      </c>
      <c r="D74" s="6">
        <f t="shared" ca="1" si="8"/>
        <v>5040.5378079141801</v>
      </c>
      <c r="E74">
        <f t="shared" ca="1" si="9"/>
        <v>304.54132341967966</v>
      </c>
      <c r="I74">
        <v>2</v>
      </c>
    </row>
    <row r="75" spans="1:9" x14ac:dyDescent="0.25">
      <c r="A75" s="5">
        <f t="shared" ca="1" si="6"/>
        <v>100.65214487560993</v>
      </c>
      <c r="B75" s="5">
        <f t="shared" ca="1" si="10"/>
        <v>10130.854268060772</v>
      </c>
      <c r="C75" s="5">
        <f t="shared" ca="1" si="7"/>
        <v>406.29784656101549</v>
      </c>
      <c r="D75" s="6">
        <f t="shared" ca="1" si="8"/>
        <v>5028.3581273242644</v>
      </c>
      <c r="E75">
        <f t="shared" ca="1" si="9"/>
        <v>312.7002318912854</v>
      </c>
      <c r="I75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49D1-B93A-4882-AB2C-CFEBE10ED955}">
  <sheetPr codeName="Sheet2"/>
  <dimension ref="A1:R39"/>
  <sheetViews>
    <sheetView tabSelected="1" workbookViewId="0">
      <selection activeCell="K21" sqref="K21"/>
    </sheetView>
  </sheetViews>
  <sheetFormatPr defaultRowHeight="15" x14ac:dyDescent="0.25"/>
  <cols>
    <col min="10" max="10" width="12.140625" customWidth="1"/>
  </cols>
  <sheetData>
    <row r="1" spans="1:10" x14ac:dyDescent="0.25">
      <c r="A1" t="s">
        <v>30</v>
      </c>
      <c r="B1" t="s">
        <v>0</v>
      </c>
      <c r="C1" t="s">
        <v>1</v>
      </c>
      <c r="D1" t="s">
        <v>2</v>
      </c>
      <c r="E1" t="s">
        <v>0</v>
      </c>
      <c r="F1" t="s">
        <v>1</v>
      </c>
      <c r="G1" t="s">
        <v>2</v>
      </c>
      <c r="H1" t="s">
        <v>15</v>
      </c>
    </row>
    <row r="2" spans="1:10" x14ac:dyDescent="0.25">
      <c r="A2">
        <v>1</v>
      </c>
      <c r="B2" s="7">
        <v>100.99606117660159</v>
      </c>
      <c r="C2" s="7">
        <v>406.98877052135549</v>
      </c>
      <c r="D2" s="7">
        <v>5319.3754250468701</v>
      </c>
      <c r="E2">
        <f t="shared" ref="E2:E37" si="0">(B2-Avg_V)/sd_V</f>
        <v>0.52678051584841357</v>
      </c>
      <c r="F2">
        <f t="shared" ref="F2:F37" si="1">(C2-avg_T)/SD_T</f>
        <v>6.4979781216554219E-2</v>
      </c>
      <c r="G2">
        <f t="shared" ref="G2:G37" si="2">(D2-Avg_P)/SD_P</f>
        <v>-0.55399795689766029</v>
      </c>
      <c r="H2">
        <f>beta_0+beta_1*C2+beta_2*D2-B2</f>
        <v>4.9959156705938312E-2</v>
      </c>
    </row>
    <row r="3" spans="1:10" x14ac:dyDescent="0.25">
      <c r="A3">
        <f>A2+1</f>
        <v>2</v>
      </c>
      <c r="B3" s="7">
        <v>100.75765298779513</v>
      </c>
      <c r="C3" s="7">
        <v>405.60692697347338</v>
      </c>
      <c r="D3" s="7">
        <v>5352.0518982318108</v>
      </c>
      <c r="E3">
        <f t="shared" si="0"/>
        <v>0.38134301296990497</v>
      </c>
      <c r="F3">
        <f t="shared" si="1"/>
        <v>-0.22985518695481411</v>
      </c>
      <c r="G3">
        <f t="shared" si="2"/>
        <v>-0.35072206161148267</v>
      </c>
      <c r="H3">
        <f t="shared" ref="H3:H37" si="3">beta_0+beta_1*C3+beta_2*D3-B3</f>
        <v>-5.7486749685267569E-2</v>
      </c>
    </row>
    <row r="4" spans="1:10" x14ac:dyDescent="0.25">
      <c r="A4">
        <f t="shared" ref="A4:A37" si="4">A3+1</f>
        <v>3</v>
      </c>
      <c r="B4" s="7">
        <v>101.31223457123056</v>
      </c>
      <c r="C4" s="7">
        <v>403.6635922256898</v>
      </c>
      <c r="D4" s="7">
        <v>5289.6044427241732</v>
      </c>
      <c r="E4">
        <f t="shared" si="0"/>
        <v>0.71965756936602132</v>
      </c>
      <c r="F4">
        <f t="shared" si="1"/>
        <v>-0.64449187964498145</v>
      </c>
      <c r="G4">
        <f t="shared" si="2"/>
        <v>-0.73919918871187495</v>
      </c>
      <c r="H4">
        <f t="shared" si="3"/>
        <v>1.0362223907321777E-2</v>
      </c>
    </row>
    <row r="5" spans="1:10" x14ac:dyDescent="0.25">
      <c r="A5">
        <f t="shared" si="4"/>
        <v>4</v>
      </c>
      <c r="B5" s="7">
        <v>100.84029590913022</v>
      </c>
      <c r="C5" s="7">
        <v>404.26609110490887</v>
      </c>
      <c r="D5" s="7">
        <v>5343.5978816297475</v>
      </c>
      <c r="E5">
        <f t="shared" si="0"/>
        <v>0.43175814413521219</v>
      </c>
      <c r="F5">
        <f t="shared" si="1"/>
        <v>-0.51594061336733621</v>
      </c>
      <c r="G5">
        <f t="shared" si="2"/>
        <v>-0.40331334904395327</v>
      </c>
      <c r="H5">
        <f t="shared" si="3"/>
        <v>-6.4923669189184352E-2</v>
      </c>
    </row>
    <row r="6" spans="1:10" x14ac:dyDescent="0.25">
      <c r="A6">
        <f t="shared" si="4"/>
        <v>5</v>
      </c>
      <c r="B6" s="7">
        <v>101.02431580787528</v>
      </c>
      <c r="C6" s="7">
        <v>408.77462408323885</v>
      </c>
      <c r="D6" s="7">
        <v>5320.5557009820777</v>
      </c>
      <c r="E6">
        <f t="shared" si="0"/>
        <v>0.54401684920496374</v>
      </c>
      <c r="F6">
        <f t="shared" si="1"/>
        <v>0.44601573777154585</v>
      </c>
      <c r="G6">
        <f t="shared" si="2"/>
        <v>-0.5466556208365998</v>
      </c>
      <c r="H6">
        <f t="shared" si="3"/>
        <v>2.4640089017040623E-2</v>
      </c>
    </row>
    <row r="7" spans="1:10" x14ac:dyDescent="0.25">
      <c r="A7">
        <f t="shared" si="4"/>
        <v>6</v>
      </c>
      <c r="B7" s="7">
        <v>100.75308936278211</v>
      </c>
      <c r="C7" s="7">
        <v>409.57003869561947</v>
      </c>
      <c r="D7" s="7">
        <v>5351.8951267389475</v>
      </c>
      <c r="E7">
        <f t="shared" si="0"/>
        <v>0.37855903885689174</v>
      </c>
      <c r="F7">
        <f t="shared" si="1"/>
        <v>0.61572817901260735</v>
      </c>
      <c r="G7">
        <f t="shared" si="2"/>
        <v>-0.35169731574575763</v>
      </c>
      <c r="H7">
        <f t="shared" si="3"/>
        <v>-1.8013429455379537E-2</v>
      </c>
    </row>
    <row r="8" spans="1:10" x14ac:dyDescent="0.25">
      <c r="A8">
        <f t="shared" si="4"/>
        <v>7</v>
      </c>
      <c r="B8" s="7">
        <v>100.51715892036339</v>
      </c>
      <c r="C8" s="7">
        <v>414.11114085794696</v>
      </c>
      <c r="D8" s="7">
        <v>5374.8296907513895</v>
      </c>
      <c r="E8">
        <f t="shared" si="0"/>
        <v>0.23463304969443119</v>
      </c>
      <c r="F8">
        <f t="shared" si="1"/>
        <v>1.5846336050608671</v>
      </c>
      <c r="G8">
        <f t="shared" si="2"/>
        <v>-0.20902451240369285</v>
      </c>
      <c r="H8">
        <f t="shared" si="3"/>
        <v>2.1487553448139352E-2</v>
      </c>
    </row>
    <row r="9" spans="1:10" x14ac:dyDescent="0.25">
      <c r="A9">
        <f t="shared" si="4"/>
        <v>8</v>
      </c>
      <c r="B9" s="7">
        <v>100.74317996211391</v>
      </c>
      <c r="C9" s="7">
        <v>403.87912352658793</v>
      </c>
      <c r="D9" s="7">
        <v>5347.4154109572146</v>
      </c>
      <c r="E9">
        <f t="shared" si="0"/>
        <v>0.37251395082774491</v>
      </c>
      <c r="F9">
        <f t="shared" si="1"/>
        <v>-0.59850536812012056</v>
      </c>
      <c r="G9">
        <f t="shared" si="2"/>
        <v>-0.37956501832814787</v>
      </c>
      <c r="H9">
        <f t="shared" si="3"/>
        <v>-1.010854539501338E-2</v>
      </c>
    </row>
    <row r="10" spans="1:10" x14ac:dyDescent="0.25">
      <c r="A10">
        <f t="shared" si="4"/>
        <v>9</v>
      </c>
      <c r="B10" s="7">
        <v>100.52974868478596</v>
      </c>
      <c r="C10" s="7">
        <v>405.24679717401307</v>
      </c>
      <c r="D10" s="7">
        <v>5373.0098333757351</v>
      </c>
      <c r="E10">
        <f t="shared" si="0"/>
        <v>0.24231325526377065</v>
      </c>
      <c r="F10">
        <f t="shared" si="1"/>
        <v>-0.30669373942638523</v>
      </c>
      <c r="G10">
        <f t="shared" si="2"/>
        <v>-0.22034559761492681</v>
      </c>
      <c r="H10">
        <f t="shared" si="3"/>
        <v>-4.6983471279446576E-2</v>
      </c>
    </row>
    <row r="11" spans="1:10" x14ac:dyDescent="0.25">
      <c r="A11">
        <f t="shared" si="4"/>
        <v>10</v>
      </c>
      <c r="B11" s="7">
        <v>98.418847478779966</v>
      </c>
      <c r="C11" s="7">
        <v>407.08959127746482</v>
      </c>
      <c r="D11" s="7">
        <v>5574.6441660985492</v>
      </c>
      <c r="E11">
        <f t="shared" si="0"/>
        <v>-1.0454118088864797</v>
      </c>
      <c r="F11">
        <f t="shared" si="1"/>
        <v>8.6491250054011287E-2</v>
      </c>
      <c r="G11">
        <f t="shared" si="2"/>
        <v>1.0339941615348001</v>
      </c>
      <c r="H11">
        <f t="shared" si="3"/>
        <v>1.6927794762906956E-2</v>
      </c>
    </row>
    <row r="12" spans="1:10" x14ac:dyDescent="0.25">
      <c r="A12">
        <f t="shared" si="4"/>
        <v>11</v>
      </c>
      <c r="B12" s="7">
        <v>98.126482385502058</v>
      </c>
      <c r="C12" s="7">
        <v>404.68475768053821</v>
      </c>
      <c r="D12" s="7">
        <v>5608.2945349395377</v>
      </c>
      <c r="E12">
        <f t="shared" si="0"/>
        <v>-1.2237649489696825</v>
      </c>
      <c r="F12">
        <f t="shared" si="1"/>
        <v>-0.42661244977799156</v>
      </c>
      <c r="G12">
        <f t="shared" si="2"/>
        <v>1.2433285292356093</v>
      </c>
      <c r="H12">
        <f t="shared" si="3"/>
        <v>-5.5120228438553909E-2</v>
      </c>
    </row>
    <row r="13" spans="1:10" x14ac:dyDescent="0.25">
      <c r="A13">
        <f t="shared" si="4"/>
        <v>12</v>
      </c>
      <c r="B13" s="7">
        <v>100.76080914576684</v>
      </c>
      <c r="C13" s="7">
        <v>404.66787617113226</v>
      </c>
      <c r="D13" s="7">
        <v>5345.084192836639</v>
      </c>
      <c r="E13">
        <f t="shared" si="0"/>
        <v>0.38326838196161001</v>
      </c>
      <c r="F13">
        <f t="shared" si="1"/>
        <v>-0.4302143476165825</v>
      </c>
      <c r="G13">
        <f t="shared" si="2"/>
        <v>-0.39406720918226246</v>
      </c>
      <c r="H13">
        <f t="shared" si="3"/>
        <v>2.7365311353264588E-3</v>
      </c>
    </row>
    <row r="14" spans="1:10" x14ac:dyDescent="0.25">
      <c r="A14">
        <f t="shared" si="4"/>
        <v>13</v>
      </c>
      <c r="B14" s="7">
        <v>100.94747091222104</v>
      </c>
      <c r="C14" s="7">
        <v>405.4688694317536</v>
      </c>
      <c r="D14" s="7">
        <v>5330.3776018262515</v>
      </c>
      <c r="E14">
        <f t="shared" si="0"/>
        <v>0.49713872061020281</v>
      </c>
      <c r="F14">
        <f t="shared" si="1"/>
        <v>-0.25931162649252626</v>
      </c>
      <c r="G14">
        <f t="shared" si="2"/>
        <v>-0.48555491158283542</v>
      </c>
      <c r="H14">
        <f t="shared" si="3"/>
        <v>-2.6762916493424882E-2</v>
      </c>
    </row>
    <row r="15" spans="1:10" x14ac:dyDescent="0.25">
      <c r="A15">
        <f t="shared" si="4"/>
        <v>14</v>
      </c>
      <c r="B15" s="7">
        <v>100.81474787148554</v>
      </c>
      <c r="C15" s="7">
        <v>418.71882221935721</v>
      </c>
      <c r="D15" s="7">
        <v>5353.4066265428719</v>
      </c>
      <c r="E15">
        <f t="shared" si="0"/>
        <v>0.41617292947840717</v>
      </c>
      <c r="F15">
        <f t="shared" si="1"/>
        <v>2.5677446016836862</v>
      </c>
      <c r="G15">
        <f t="shared" si="2"/>
        <v>-0.34229448104788057</v>
      </c>
      <c r="H15">
        <f t="shared" si="3"/>
        <v>-1.8246109519793663E-2</v>
      </c>
      <c r="J15" t="s">
        <v>6</v>
      </c>
    </row>
    <row r="16" spans="1:10" ht="15.75" thickBot="1" x14ac:dyDescent="0.3">
      <c r="A16">
        <f t="shared" si="4"/>
        <v>15</v>
      </c>
      <c r="B16" s="7">
        <v>100.68888635473974</v>
      </c>
      <c r="C16" s="7">
        <v>419.06625690561458</v>
      </c>
      <c r="D16" s="7">
        <v>5366.6113513956789</v>
      </c>
      <c r="E16">
        <f t="shared" si="0"/>
        <v>0.33939291283698719</v>
      </c>
      <c r="F16">
        <f t="shared" si="1"/>
        <v>2.6418744804397294</v>
      </c>
      <c r="G16">
        <f t="shared" si="2"/>
        <v>-0.26014968374157216</v>
      </c>
      <c r="H16">
        <f t="shared" si="3"/>
        <v>-2.453320286053895E-2</v>
      </c>
    </row>
    <row r="17" spans="1:18" x14ac:dyDescent="0.25">
      <c r="A17">
        <f t="shared" si="4"/>
        <v>16</v>
      </c>
      <c r="B17" s="7">
        <v>95.066228811964223</v>
      </c>
      <c r="C17" s="7">
        <v>421.61083563301298</v>
      </c>
      <c r="D17" s="7">
        <v>5914.5007540039587</v>
      </c>
      <c r="E17">
        <f t="shared" si="0"/>
        <v>-3.0906288353930136</v>
      </c>
      <c r="F17">
        <f t="shared" si="1"/>
        <v>3.1847946896427848</v>
      </c>
      <c r="G17">
        <f t="shared" si="2"/>
        <v>3.1481957702694889</v>
      </c>
      <c r="H17">
        <f t="shared" si="3"/>
        <v>1.5259090176513723E-2</v>
      </c>
      <c r="J17" s="3" t="s">
        <v>7</v>
      </c>
      <c r="K17" s="3"/>
    </row>
    <row r="18" spans="1:18" x14ac:dyDescent="0.25">
      <c r="A18">
        <f t="shared" si="4"/>
        <v>17</v>
      </c>
      <c r="B18" s="7">
        <v>95.399306087719495</v>
      </c>
      <c r="C18" s="7">
        <v>401.28421401109694</v>
      </c>
      <c r="D18" s="7">
        <v>5865.5646303200874</v>
      </c>
      <c r="E18">
        <f t="shared" si="0"/>
        <v>-2.8874398111655428</v>
      </c>
      <c r="F18">
        <f t="shared" si="1"/>
        <v>-1.1521643301494733</v>
      </c>
      <c r="G18">
        <f t="shared" si="2"/>
        <v>2.84377080073947</v>
      </c>
      <c r="H18">
        <f t="shared" si="3"/>
        <v>1.1913987644376789E-2</v>
      </c>
      <c r="J18" t="s">
        <v>8</v>
      </c>
      <c r="K18">
        <v>0.99970104036177976</v>
      </c>
    </row>
    <row r="19" spans="1:18" x14ac:dyDescent="0.25">
      <c r="A19">
        <f t="shared" si="4"/>
        <v>18</v>
      </c>
      <c r="B19" s="7">
        <v>95.965375466653299</v>
      </c>
      <c r="C19" s="7">
        <v>404.95443073362969</v>
      </c>
      <c r="D19" s="7">
        <v>5814.4235919021303</v>
      </c>
      <c r="E19">
        <f t="shared" si="0"/>
        <v>-2.5421172895681221</v>
      </c>
      <c r="F19">
        <f t="shared" si="1"/>
        <v>-0.36907406480904037</v>
      </c>
      <c r="G19">
        <f t="shared" si="2"/>
        <v>2.5256293565438948</v>
      </c>
      <c r="H19">
        <f t="shared" si="3"/>
        <v>-1.9943247836806677E-4</v>
      </c>
      <c r="J19" t="s">
        <v>9</v>
      </c>
      <c r="K19">
        <v>0.99940217010042476</v>
      </c>
    </row>
    <row r="20" spans="1:18" x14ac:dyDescent="0.25">
      <c r="A20">
        <f t="shared" si="4"/>
        <v>19</v>
      </c>
      <c r="B20" s="7">
        <v>101.02511983006544</v>
      </c>
      <c r="C20" s="7">
        <v>405.43585747768572</v>
      </c>
      <c r="D20" s="7">
        <v>5312.8693848996227</v>
      </c>
      <c r="E20">
        <f t="shared" si="0"/>
        <v>0.54450733143286068</v>
      </c>
      <c r="F20">
        <f t="shared" si="1"/>
        <v>-0.26635517237136169</v>
      </c>
      <c r="G20">
        <f t="shared" si="2"/>
        <v>-0.59447114775318466</v>
      </c>
      <c r="H20">
        <f t="shared" si="3"/>
        <v>7.4398744595939093E-2</v>
      </c>
      <c r="J20" t="s">
        <v>10</v>
      </c>
      <c r="K20">
        <v>0.99936593798529894</v>
      </c>
    </row>
    <row r="21" spans="1:18" x14ac:dyDescent="0.25">
      <c r="A21">
        <f t="shared" si="4"/>
        <v>20</v>
      </c>
      <c r="B21" s="7">
        <v>101.14073200638632</v>
      </c>
      <c r="C21" s="7">
        <v>404.88591993724026</v>
      </c>
      <c r="D21" s="7">
        <v>5308.8839344803328</v>
      </c>
      <c r="E21">
        <f t="shared" si="0"/>
        <v>0.61503488466262224</v>
      </c>
      <c r="F21">
        <f t="shared" si="1"/>
        <v>-0.38369176773483976</v>
      </c>
      <c r="G21">
        <f t="shared" si="2"/>
        <v>-0.61926409274191108</v>
      </c>
      <c r="H21">
        <f t="shared" si="3"/>
        <v>-5.0687566713776278E-3</v>
      </c>
      <c r="J21" t="s">
        <v>11</v>
      </c>
      <c r="K21">
        <v>4.127723779637224E-2</v>
      </c>
    </row>
    <row r="22" spans="1:18" ht="15.75" thickBot="1" x14ac:dyDescent="0.3">
      <c r="A22">
        <f t="shared" si="4"/>
        <v>21</v>
      </c>
      <c r="B22" s="7">
        <v>100.43446181539825</v>
      </c>
      <c r="C22" s="7">
        <v>404.6899571842593</v>
      </c>
      <c r="D22" s="7">
        <v>5378.1214756064455</v>
      </c>
      <c r="E22">
        <f t="shared" si="0"/>
        <v>0.18418486458123079</v>
      </c>
      <c r="F22">
        <f t="shared" si="1"/>
        <v>-0.42550306549460926</v>
      </c>
      <c r="G22">
        <f t="shared" si="2"/>
        <v>-0.18854676654312161</v>
      </c>
      <c r="H22">
        <f t="shared" si="3"/>
        <v>-8.6622573569883343E-3</v>
      </c>
      <c r="J22" s="1" t="s">
        <v>12</v>
      </c>
      <c r="K22" s="1">
        <v>36</v>
      </c>
    </row>
    <row r="23" spans="1:18" x14ac:dyDescent="0.25">
      <c r="A23">
        <f t="shared" si="4"/>
        <v>22</v>
      </c>
      <c r="B23" s="7">
        <v>100.89123566507074</v>
      </c>
      <c r="C23" s="7">
        <v>401.49819951637227</v>
      </c>
      <c r="D23" s="7">
        <v>5332.8277268049578</v>
      </c>
      <c r="E23">
        <f t="shared" si="0"/>
        <v>0.46283321306769748</v>
      </c>
      <c r="F23">
        <f t="shared" si="1"/>
        <v>-1.1065076349804128</v>
      </c>
      <c r="G23">
        <f t="shared" si="2"/>
        <v>-0.47031301733706715</v>
      </c>
      <c r="H23">
        <f t="shared" si="3"/>
        <v>-2.8959133148035221E-2</v>
      </c>
    </row>
    <row r="24" spans="1:18" ht="15.75" thickBot="1" x14ac:dyDescent="0.3">
      <c r="A24">
        <f t="shared" si="4"/>
        <v>23</v>
      </c>
      <c r="B24" s="7">
        <v>100.82849469602299</v>
      </c>
      <c r="C24" s="7">
        <v>405.57174193304218</v>
      </c>
      <c r="D24" s="7">
        <v>5337.7192210595458</v>
      </c>
      <c r="E24">
        <f t="shared" si="0"/>
        <v>0.42455898300804773</v>
      </c>
      <c r="F24">
        <f t="shared" si="1"/>
        <v>-0.23736239013388677</v>
      </c>
      <c r="G24">
        <f t="shared" si="2"/>
        <v>-0.43988369688192047</v>
      </c>
      <c r="H24">
        <f t="shared" si="3"/>
        <v>1.7981903990190062E-2</v>
      </c>
      <c r="J24" t="s">
        <v>13</v>
      </c>
    </row>
    <row r="25" spans="1:18" x14ac:dyDescent="0.25">
      <c r="A25">
        <f t="shared" si="4"/>
        <v>24</v>
      </c>
      <c r="B25" s="7">
        <v>101.03137011709622</v>
      </c>
      <c r="C25" s="7">
        <v>404.63958380890369</v>
      </c>
      <c r="D25" s="7">
        <v>5322.945873485618</v>
      </c>
      <c r="E25">
        <f t="shared" si="0"/>
        <v>0.54832022956602278</v>
      </c>
      <c r="F25">
        <f t="shared" si="1"/>
        <v>-0.43625090488816204</v>
      </c>
      <c r="G25">
        <f t="shared" si="2"/>
        <v>-0.53178668278457442</v>
      </c>
      <c r="H25">
        <f t="shared" si="3"/>
        <v>-4.1613815746941896E-2</v>
      </c>
      <c r="J25" s="2"/>
      <c r="K25" s="2" t="s">
        <v>18</v>
      </c>
      <c r="L25" s="2" t="s">
        <v>19</v>
      </c>
      <c r="M25" s="2" t="s">
        <v>20</v>
      </c>
      <c r="N25" s="2" t="s">
        <v>21</v>
      </c>
      <c r="O25" s="2" t="s">
        <v>22</v>
      </c>
    </row>
    <row r="26" spans="1:18" x14ac:dyDescent="0.25">
      <c r="A26">
        <f t="shared" si="4"/>
        <v>25</v>
      </c>
      <c r="B26" s="7">
        <v>100.88718863153278</v>
      </c>
      <c r="C26" s="7">
        <v>403.49210337363473</v>
      </c>
      <c r="D26" s="7">
        <v>5330.6775586276399</v>
      </c>
      <c r="E26">
        <f t="shared" si="0"/>
        <v>0.460364378189278</v>
      </c>
      <c r="F26">
        <f t="shared" si="1"/>
        <v>-0.68108134038016477</v>
      </c>
      <c r="G26">
        <f t="shared" si="2"/>
        <v>-0.48368892111916761</v>
      </c>
      <c r="H26">
        <f t="shared" si="3"/>
        <v>1.3838364695970995E-2</v>
      </c>
      <c r="J26" t="s">
        <v>14</v>
      </c>
      <c r="K26">
        <v>2</v>
      </c>
      <c r="L26">
        <v>93.993506336058303</v>
      </c>
      <c r="M26">
        <v>46.996753168029151</v>
      </c>
      <c r="N26">
        <v>27583.323982910155</v>
      </c>
      <c r="O26">
        <v>6.5092496044529526E-54</v>
      </c>
    </row>
    <row r="27" spans="1:18" x14ac:dyDescent="0.25">
      <c r="A27">
        <f t="shared" si="4"/>
        <v>26</v>
      </c>
      <c r="B27" s="7">
        <v>101.02597451351131</v>
      </c>
      <c r="C27" s="7">
        <v>407.04731720733042</v>
      </c>
      <c r="D27" s="7">
        <v>5314.7682854573168</v>
      </c>
      <c r="E27">
        <f t="shared" si="0"/>
        <v>0.54502871883462167</v>
      </c>
      <c r="F27">
        <f t="shared" si="1"/>
        <v>7.7471506725143205E-2</v>
      </c>
      <c r="G27">
        <f t="shared" si="2"/>
        <v>-0.58265834565731511</v>
      </c>
      <c r="H27">
        <f t="shared" si="3"/>
        <v>6.7663347647183514E-2</v>
      </c>
      <c r="J27" t="s">
        <v>15</v>
      </c>
      <c r="K27">
        <v>33</v>
      </c>
      <c r="L27">
        <v>5.6225741883242621E-2</v>
      </c>
      <c r="M27">
        <v>1.7038103600982612E-3</v>
      </c>
    </row>
    <row r="28" spans="1:18" ht="15.75" thickBot="1" x14ac:dyDescent="0.3">
      <c r="A28">
        <f t="shared" si="4"/>
        <v>27</v>
      </c>
      <c r="B28" s="7">
        <v>101.34528070028749</v>
      </c>
      <c r="C28" s="7">
        <v>408.75447950580337</v>
      </c>
      <c r="D28" s="7">
        <v>5296.7959319824349</v>
      </c>
      <c r="E28">
        <f t="shared" si="0"/>
        <v>0.73981688735715834</v>
      </c>
      <c r="F28">
        <f t="shared" si="1"/>
        <v>0.44171762033551881</v>
      </c>
      <c r="G28">
        <f t="shared" si="2"/>
        <v>-0.69446191216613695</v>
      </c>
      <c r="H28">
        <f t="shared" si="3"/>
        <v>-5.3460223968741616E-2</v>
      </c>
      <c r="J28" s="1" t="s">
        <v>16</v>
      </c>
      <c r="K28" s="1">
        <v>35</v>
      </c>
      <c r="L28" s="1">
        <v>94.049732077941542</v>
      </c>
      <c r="M28" s="1"/>
      <c r="N28" s="1"/>
      <c r="O28" s="1"/>
    </row>
    <row r="29" spans="1:18" ht="15.75" thickBot="1" x14ac:dyDescent="0.3">
      <c r="A29">
        <f t="shared" si="4"/>
        <v>28</v>
      </c>
      <c r="B29" s="7">
        <v>100.87200529124927</v>
      </c>
      <c r="C29" s="7">
        <v>405.56786279732376</v>
      </c>
      <c r="D29" s="7">
        <v>5338.7217421227679</v>
      </c>
      <c r="E29">
        <f t="shared" si="0"/>
        <v>0.45110199879180879</v>
      </c>
      <c r="F29">
        <f t="shared" si="1"/>
        <v>-0.23819005608624871</v>
      </c>
      <c r="G29">
        <f t="shared" si="2"/>
        <v>-0.43364714970266033</v>
      </c>
      <c r="H29">
        <f t="shared" si="3"/>
        <v>-3.5815876949044423E-2</v>
      </c>
    </row>
    <row r="30" spans="1:18" x14ac:dyDescent="0.25">
      <c r="A30">
        <f t="shared" si="4"/>
        <v>29</v>
      </c>
      <c r="B30" s="7">
        <v>100.35865327771579</v>
      </c>
      <c r="C30" s="7">
        <v>403.33291607501468</v>
      </c>
      <c r="D30" s="7">
        <v>5387.900708904448</v>
      </c>
      <c r="E30">
        <f t="shared" si="0"/>
        <v>0.13793895133217249</v>
      </c>
      <c r="F30">
        <f t="shared" si="1"/>
        <v>-0.71504609868718383</v>
      </c>
      <c r="G30">
        <f t="shared" si="2"/>
        <v>-0.12771148629078416</v>
      </c>
      <c r="H30">
        <f t="shared" si="3"/>
        <v>-4.4288135327448686E-2</v>
      </c>
      <c r="J30" s="2"/>
      <c r="K30" s="2" t="s">
        <v>23</v>
      </c>
      <c r="L30" s="2" t="s">
        <v>11</v>
      </c>
      <c r="M30" s="2" t="s">
        <v>24</v>
      </c>
      <c r="N30" s="2" t="s">
        <v>25</v>
      </c>
      <c r="O30" s="2" t="s">
        <v>26</v>
      </c>
      <c r="P30" s="2" t="s">
        <v>27</v>
      </c>
      <c r="Q30" s="2" t="s">
        <v>31</v>
      </c>
      <c r="R30" s="2" t="s">
        <v>32</v>
      </c>
    </row>
    <row r="31" spans="1:18" x14ac:dyDescent="0.25">
      <c r="A31">
        <f t="shared" si="4"/>
        <v>30</v>
      </c>
      <c r="B31" s="7">
        <v>97.701400377474499</v>
      </c>
      <c r="C31" s="7">
        <v>404.11993954478226</v>
      </c>
      <c r="D31" s="7">
        <v>5642.8427094576564</v>
      </c>
      <c r="E31">
        <f t="shared" si="0"/>
        <v>-1.4830801431147047</v>
      </c>
      <c r="F31">
        <f t="shared" si="1"/>
        <v>-0.54712402095654422</v>
      </c>
      <c r="G31">
        <f t="shared" si="2"/>
        <v>1.4582480239413664</v>
      </c>
      <c r="H31">
        <f t="shared" si="3"/>
        <v>1.1828736121785255E-2</v>
      </c>
      <c r="J31" s="9" t="s">
        <v>17</v>
      </c>
      <c r="K31" s="9">
        <v>152.03649047920806</v>
      </c>
      <c r="L31">
        <v>0.62247141850464793</v>
      </c>
      <c r="M31">
        <v>244.24654041858278</v>
      </c>
      <c r="N31">
        <v>2.4699376763376145E-55</v>
      </c>
      <c r="O31">
        <v>150.77006285603537</v>
      </c>
      <c r="P31">
        <v>153.30291810238074</v>
      </c>
      <c r="Q31">
        <v>150.77006285603537</v>
      </c>
      <c r="R31">
        <v>153.30291810238074</v>
      </c>
    </row>
    <row r="32" spans="1:18" x14ac:dyDescent="0.25">
      <c r="A32">
        <f t="shared" si="4"/>
        <v>31</v>
      </c>
      <c r="B32" s="7">
        <v>101.05594320452546</v>
      </c>
      <c r="C32" s="7">
        <v>406.67974695213729</v>
      </c>
      <c r="D32" s="7">
        <v>5313.285125817476</v>
      </c>
      <c r="E32">
        <f t="shared" si="0"/>
        <v>0.56331068979986199</v>
      </c>
      <c r="F32">
        <f t="shared" si="1"/>
        <v>-9.5456738194773334E-4</v>
      </c>
      <c r="G32">
        <f t="shared" si="2"/>
        <v>-0.59188488004903472</v>
      </c>
      <c r="H32">
        <f t="shared" si="3"/>
        <v>4.9776525240730507E-2</v>
      </c>
      <c r="J32" s="9" t="s">
        <v>1</v>
      </c>
      <c r="K32" s="9">
        <v>8.4040303771810293E-3</v>
      </c>
      <c r="L32">
        <v>1.5061060068480728E-3</v>
      </c>
      <c r="M32">
        <v>5.5799726838409578</v>
      </c>
      <c r="N32">
        <v>3.3287115601309504E-6</v>
      </c>
      <c r="O32">
        <v>5.3398346666682847E-3</v>
      </c>
      <c r="P32">
        <v>1.1468226087693774E-2</v>
      </c>
      <c r="Q32">
        <v>5.3398346666682847E-3</v>
      </c>
      <c r="R32">
        <v>1.1468226087693774E-2</v>
      </c>
    </row>
    <row r="33" spans="1:18" ht="15.75" thickBot="1" x14ac:dyDescent="0.3">
      <c r="A33">
        <f t="shared" si="4"/>
        <v>32</v>
      </c>
      <c r="B33" s="7">
        <v>100.43820248403554</v>
      </c>
      <c r="C33" s="7">
        <v>406.97939730799203</v>
      </c>
      <c r="D33" s="7">
        <v>5380.7355748886566</v>
      </c>
      <c r="E33">
        <f t="shared" si="0"/>
        <v>0.18646680593747053</v>
      </c>
      <c r="F33">
        <f t="shared" si="1"/>
        <v>6.297987965901912E-2</v>
      </c>
      <c r="G33">
        <f t="shared" si="2"/>
        <v>-0.17228481045774735</v>
      </c>
      <c r="H33">
        <f t="shared" si="3"/>
        <v>-1.9901494876052084E-2</v>
      </c>
      <c r="J33" s="10" t="s">
        <v>2</v>
      </c>
      <c r="K33" s="10">
        <v>-1.0228797892386798E-2</v>
      </c>
      <c r="L33" s="1">
        <v>4.3912294573427251E-5</v>
      </c>
      <c r="M33" s="1">
        <v>-232.93699388181309</v>
      </c>
      <c r="N33" s="1">
        <v>1.1797003884674577E-54</v>
      </c>
      <c r="O33" s="1">
        <v>-1.0318138127442537E-2</v>
      </c>
      <c r="P33" s="1">
        <v>-1.0139457657331059E-2</v>
      </c>
      <c r="Q33" s="1">
        <v>-1.0318138127442537E-2</v>
      </c>
      <c r="R33" s="1">
        <v>-1.0139457657331059E-2</v>
      </c>
    </row>
    <row r="34" spans="1:18" x14ac:dyDescent="0.25">
      <c r="A34">
        <f t="shared" si="4"/>
        <v>33</v>
      </c>
      <c r="B34" s="7">
        <v>100.87172052683742</v>
      </c>
      <c r="C34" s="7">
        <v>407.96003243658879</v>
      </c>
      <c r="D34" s="7">
        <v>5335.3203305693496</v>
      </c>
      <c r="E34">
        <f t="shared" si="0"/>
        <v>0.45092828233863369</v>
      </c>
      <c r="F34">
        <f t="shared" si="1"/>
        <v>0.27221161748540362</v>
      </c>
      <c r="G34">
        <f t="shared" si="2"/>
        <v>-0.45480686834318035</v>
      </c>
      <c r="H34">
        <f t="shared" si="3"/>
        <v>1.9365105107283398E-2</v>
      </c>
    </row>
    <row r="35" spans="1:18" x14ac:dyDescent="0.25">
      <c r="A35">
        <f t="shared" si="4"/>
        <v>34</v>
      </c>
      <c r="B35" s="7">
        <v>100.15858248199774</v>
      </c>
      <c r="C35" s="7">
        <v>402.24452744027809</v>
      </c>
      <c r="D35" s="7">
        <v>5403.0317845372829</v>
      </c>
      <c r="E35">
        <f t="shared" si="0"/>
        <v>1.5888626325212464E-2</v>
      </c>
      <c r="F35">
        <f t="shared" si="1"/>
        <v>-0.94726850112374184</v>
      </c>
      <c r="G35">
        <f t="shared" si="2"/>
        <v>-3.3583122789031736E-2</v>
      </c>
      <c r="H35">
        <f t="shared" si="3"/>
        <v>-8.136905300602848E-3</v>
      </c>
    </row>
    <row r="36" spans="1:18" x14ac:dyDescent="0.25">
      <c r="A36">
        <f t="shared" si="4"/>
        <v>35</v>
      </c>
      <c r="B36" s="7">
        <v>100.43237053499796</v>
      </c>
      <c r="C36" s="7">
        <v>405.00085390785472</v>
      </c>
      <c r="D36" s="7">
        <v>5372.4573428596505</v>
      </c>
      <c r="E36">
        <f t="shared" si="0"/>
        <v>0.18290910890874282</v>
      </c>
      <c r="F36">
        <f t="shared" si="1"/>
        <v>-0.35916905413252259</v>
      </c>
      <c r="G36">
        <f t="shared" si="2"/>
        <v>-0.22378256597006682</v>
      </c>
      <c r="H36">
        <f t="shared" si="3"/>
        <v>5.3979077655185392E-2</v>
      </c>
    </row>
    <row r="37" spans="1:18" x14ac:dyDescent="0.25">
      <c r="A37">
        <f t="shared" si="4"/>
        <v>36</v>
      </c>
      <c r="B37" s="7">
        <v>100.610706730065</v>
      </c>
      <c r="C37" s="7">
        <v>403.07875511919383</v>
      </c>
      <c r="D37" s="7">
        <v>5348.3414478245559</v>
      </c>
      <c r="E37">
        <f t="shared" si="0"/>
        <v>0.29170055190930766</v>
      </c>
      <c r="F37">
        <f t="shared" si="1"/>
        <v>-0.76927476837608988</v>
      </c>
      <c r="G37">
        <f t="shared" si="2"/>
        <v>-0.37380426892868213</v>
      </c>
      <c r="H37">
        <f t="shared" si="3"/>
        <v>0.10616612228830036</v>
      </c>
    </row>
    <row r="38" spans="1:18" x14ac:dyDescent="0.25">
      <c r="B38" s="7">
        <f>AVERAGE(B2:B37)</f>
        <v>100.13253707727169</v>
      </c>
      <c r="C38" s="7">
        <f t="shared" ref="C38:D38" si="5">AVERAGE(C2:C37)</f>
        <v>406.68422085421867</v>
      </c>
      <c r="D38" s="7">
        <f t="shared" si="5"/>
        <v>5408.4302505469268</v>
      </c>
      <c r="H38" s="7">
        <f t="shared" ref="H38" si="6">AVERAGE(H2:H37)</f>
        <v>-1.9737298215558339E-15</v>
      </c>
    </row>
    <row r="39" spans="1:18" x14ac:dyDescent="0.25">
      <c r="B39">
        <f>STDEV(B2:B37)</f>
        <v>1.6392483650218783</v>
      </c>
      <c r="C39">
        <f t="shared" ref="C39:D39" si="7">STDEV(C2:C37)</f>
        <v>4.6868373736419811</v>
      </c>
      <c r="D39">
        <f t="shared" si="7"/>
        <v>160.74937532036381</v>
      </c>
      <c r="G39" t="s">
        <v>33</v>
      </c>
      <c r="H39">
        <f t="shared" ref="H39" si="8">STDEV(H2:H37)</f>
        <v>4.0080541015468374E-2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4B1-43F6-4942-95CB-2C18D761CFE5}">
  <sheetPr codeName="Sheet3"/>
  <dimension ref="A1:H75"/>
  <sheetViews>
    <sheetView workbookViewId="0">
      <selection activeCell="J19" sqref="J19"/>
    </sheetView>
  </sheetViews>
  <sheetFormatPr defaultRowHeight="15" x14ac:dyDescent="0.25"/>
  <cols>
    <col min="2" max="4" width="8.85546875" style="7"/>
  </cols>
  <sheetData>
    <row r="1" spans="1:8" x14ac:dyDescent="0.25">
      <c r="A1" t="s">
        <v>30</v>
      </c>
      <c r="B1" s="7" t="s">
        <v>0</v>
      </c>
      <c r="C1" s="7" t="s">
        <v>1</v>
      </c>
      <c r="D1" s="7" t="s">
        <v>2</v>
      </c>
      <c r="E1" s="7" t="s">
        <v>15</v>
      </c>
      <c r="F1" s="8" t="s">
        <v>34</v>
      </c>
      <c r="G1" s="8" t="s">
        <v>35</v>
      </c>
      <c r="H1" s="8" t="s">
        <v>36</v>
      </c>
    </row>
    <row r="2" spans="1:8" x14ac:dyDescent="0.25">
      <c r="A2">
        <v>1</v>
      </c>
      <c r="B2" s="7">
        <v>100.47405273233309</v>
      </c>
      <c r="C2" s="7">
        <v>403.41624551854142</v>
      </c>
      <c r="D2" s="7">
        <v>5367.8021436502941</v>
      </c>
      <c r="E2">
        <f>beta_0+beta_1*C2+beta_2*D2-B2</f>
        <v>4.6596875141659666E-2</v>
      </c>
      <c r="F2">
        <f t="shared" ref="F2:F33" si="0">IF(ABS(E2)&gt;SD,1,0)</f>
        <v>1</v>
      </c>
      <c r="G2">
        <f t="shared" ref="G2:G33" si="1">IF(ABS(E2)&gt;2*SD,1,0)</f>
        <v>0</v>
      </c>
      <c r="H2">
        <f t="shared" ref="H2:H33" si="2">IF(ABS(E2)&gt;3*SD,1,0)</f>
        <v>0</v>
      </c>
    </row>
    <row r="3" spans="1:8" x14ac:dyDescent="0.25">
      <c r="A3">
        <f>A2+1</f>
        <v>2</v>
      </c>
      <c r="B3" s="7">
        <v>100.70482540122191</v>
      </c>
      <c r="C3" s="7">
        <v>405.84676379515361</v>
      </c>
      <c r="D3" s="7">
        <v>5348.9289854023118</v>
      </c>
      <c r="E3">
        <f t="shared" ref="E3:E33" si="3">beta_0+beta_1*C3+beta_2*D3-B3</f>
        <v>2.9300076991418678E-2</v>
      </c>
      <c r="F3">
        <f t="shared" si="0"/>
        <v>0</v>
      </c>
      <c r="G3">
        <f t="shared" si="1"/>
        <v>0</v>
      </c>
      <c r="H3">
        <f t="shared" si="2"/>
        <v>0</v>
      </c>
    </row>
    <row r="4" spans="1:8" x14ac:dyDescent="0.25">
      <c r="A4">
        <f t="shared" ref="A4:A67" si="4">A3+1</f>
        <v>3</v>
      </c>
      <c r="B4" s="7">
        <v>100.86660463035831</v>
      </c>
      <c r="C4" s="7">
        <v>402.62329200543525</v>
      </c>
      <c r="D4" s="7">
        <v>5332.6953419760957</v>
      </c>
      <c r="E4">
        <f t="shared" si="3"/>
        <v>6.4813506780723174E-3</v>
      </c>
      <c r="F4">
        <f t="shared" si="0"/>
        <v>0</v>
      </c>
      <c r="G4">
        <f t="shared" si="1"/>
        <v>0</v>
      </c>
      <c r="H4">
        <f t="shared" si="2"/>
        <v>0</v>
      </c>
    </row>
    <row r="5" spans="1:8" x14ac:dyDescent="0.25">
      <c r="A5">
        <f t="shared" si="4"/>
        <v>4</v>
      </c>
      <c r="B5" s="7">
        <v>100.88755908106972</v>
      </c>
      <c r="C5" s="7">
        <v>405.43947412477382</v>
      </c>
      <c r="D5" s="7">
        <v>5329.7026680071376</v>
      </c>
      <c r="E5">
        <f t="shared" si="3"/>
        <v>3.9805637231552282E-2</v>
      </c>
      <c r="F5">
        <f t="shared" si="0"/>
        <v>0</v>
      </c>
      <c r="G5">
        <f t="shared" si="1"/>
        <v>0</v>
      </c>
      <c r="H5">
        <f t="shared" si="2"/>
        <v>0</v>
      </c>
    </row>
    <row r="6" spans="1:8" x14ac:dyDescent="0.25">
      <c r="A6">
        <f t="shared" si="4"/>
        <v>5</v>
      </c>
      <c r="B6" s="7">
        <v>100.84647931933742</v>
      </c>
      <c r="C6" s="7">
        <v>411.66718802072484</v>
      </c>
      <c r="D6" s="7">
        <v>5342.8664727494461</v>
      </c>
      <c r="E6">
        <f t="shared" si="3"/>
        <v>-1.4266024781193209E-3</v>
      </c>
      <c r="F6">
        <f t="shared" si="0"/>
        <v>0</v>
      </c>
      <c r="G6">
        <f t="shared" si="1"/>
        <v>0</v>
      </c>
      <c r="H6">
        <f t="shared" si="2"/>
        <v>0</v>
      </c>
    </row>
    <row r="7" spans="1:8" x14ac:dyDescent="0.25">
      <c r="A7">
        <f t="shared" si="4"/>
        <v>6</v>
      </c>
      <c r="B7" s="7">
        <v>101.01234272344196</v>
      </c>
      <c r="C7" s="7">
        <v>410.71371430159724</v>
      </c>
      <c r="D7" s="7">
        <v>5329.6576617463224</v>
      </c>
      <c r="E7">
        <f t="shared" si="3"/>
        <v>-4.0192770532371469E-2</v>
      </c>
      <c r="F7">
        <f t="shared" si="0"/>
        <v>1</v>
      </c>
      <c r="G7">
        <f t="shared" si="1"/>
        <v>0</v>
      </c>
      <c r="H7">
        <f t="shared" si="2"/>
        <v>0</v>
      </c>
    </row>
    <row r="8" spans="1:8" x14ac:dyDescent="0.25">
      <c r="A8">
        <f t="shared" si="4"/>
        <v>7</v>
      </c>
      <c r="B8" s="7">
        <v>100.65531183776015</v>
      </c>
      <c r="C8" s="7">
        <v>413.20016047769911</v>
      </c>
      <c r="D8" s="7">
        <v>5366.3510337279176</v>
      </c>
      <c r="E8">
        <f t="shared" si="3"/>
        <v>-3.7594801645269627E-2</v>
      </c>
      <c r="F8">
        <f t="shared" si="0"/>
        <v>0</v>
      </c>
      <c r="G8">
        <f t="shared" si="1"/>
        <v>0</v>
      </c>
      <c r="H8">
        <f t="shared" si="2"/>
        <v>0</v>
      </c>
    </row>
    <row r="9" spans="1:8" x14ac:dyDescent="0.25">
      <c r="A9">
        <f t="shared" si="4"/>
        <v>8</v>
      </c>
      <c r="B9" s="7">
        <v>100.72838997368333</v>
      </c>
      <c r="C9" s="7">
        <v>404.85745796985259</v>
      </c>
      <c r="D9" s="7">
        <v>5353.2152739721496</v>
      </c>
      <c r="E9">
        <f t="shared" si="3"/>
        <v>-4.642223116749733E-2</v>
      </c>
      <c r="F9">
        <f t="shared" si="0"/>
        <v>1</v>
      </c>
      <c r="G9">
        <f t="shared" si="1"/>
        <v>0</v>
      </c>
      <c r="H9">
        <f t="shared" si="2"/>
        <v>0</v>
      </c>
    </row>
    <row r="10" spans="1:8" x14ac:dyDescent="0.25">
      <c r="A10">
        <f t="shared" si="4"/>
        <v>9</v>
      </c>
      <c r="B10" s="7">
        <v>98.842617540365083</v>
      </c>
      <c r="C10" s="7">
        <v>403.24714256756511</v>
      </c>
      <c r="D10" s="7">
        <v>5538.1527122405496</v>
      </c>
      <c r="E10">
        <f t="shared" si="3"/>
        <v>-6.5870616190139231E-2</v>
      </c>
      <c r="F10">
        <f t="shared" si="0"/>
        <v>1</v>
      </c>
      <c r="G10">
        <f t="shared" si="1"/>
        <v>0</v>
      </c>
      <c r="H10">
        <f t="shared" si="2"/>
        <v>0</v>
      </c>
    </row>
    <row r="11" spans="1:8" x14ac:dyDescent="0.25">
      <c r="A11">
        <f t="shared" si="4"/>
        <v>10</v>
      </c>
      <c r="B11" s="7">
        <v>98.655601879580885</v>
      </c>
      <c r="C11" s="7">
        <v>403.46749128760587</v>
      </c>
      <c r="D11" s="7">
        <v>5546.1779525856837</v>
      </c>
      <c r="E11">
        <f t="shared" si="3"/>
        <v>4.09083004026769E-2</v>
      </c>
      <c r="F11">
        <f t="shared" si="0"/>
        <v>1</v>
      </c>
      <c r="G11">
        <f t="shared" si="1"/>
        <v>0</v>
      </c>
      <c r="H11">
        <f t="shared" si="2"/>
        <v>0</v>
      </c>
    </row>
    <row r="12" spans="1:8" x14ac:dyDescent="0.25">
      <c r="A12">
        <f t="shared" si="4"/>
        <v>11</v>
      </c>
      <c r="B12" s="7">
        <v>99.337700238907473</v>
      </c>
      <c r="C12" s="7">
        <v>404.53570801278096</v>
      </c>
      <c r="D12" s="7">
        <v>5483.9688150868706</v>
      </c>
      <c r="E12">
        <f t="shared" si="3"/>
        <v>4.1119614189142339E-3</v>
      </c>
      <c r="F12">
        <f t="shared" si="0"/>
        <v>0</v>
      </c>
      <c r="G12">
        <f t="shared" si="1"/>
        <v>0</v>
      </c>
      <c r="H12">
        <f t="shared" si="2"/>
        <v>0</v>
      </c>
    </row>
    <row r="13" spans="1:8" x14ac:dyDescent="0.25">
      <c r="A13">
        <f t="shared" si="4"/>
        <v>12</v>
      </c>
      <c r="B13" s="7">
        <v>100.98473173846322</v>
      </c>
      <c r="C13" s="7">
        <v>406.91633730609641</v>
      </c>
      <c r="D13" s="7">
        <v>5323.0501918838745</v>
      </c>
      <c r="E13">
        <f t="shared" si="3"/>
        <v>2.3091416625604211E-2</v>
      </c>
      <c r="F13">
        <f t="shared" si="0"/>
        <v>0</v>
      </c>
      <c r="G13">
        <f t="shared" si="1"/>
        <v>0</v>
      </c>
      <c r="H13">
        <f t="shared" si="2"/>
        <v>0</v>
      </c>
    </row>
    <row r="14" spans="1:8" x14ac:dyDescent="0.25">
      <c r="A14">
        <f t="shared" si="4"/>
        <v>13</v>
      </c>
      <c r="B14" s="7">
        <v>100.54867032112837</v>
      </c>
      <c r="C14" s="7">
        <v>404.22120530286202</v>
      </c>
      <c r="D14" s="7">
        <v>5361.8272796293495</v>
      </c>
      <c r="E14">
        <f t="shared" si="3"/>
        <v>3.9859869330925335E-2</v>
      </c>
      <c r="F14">
        <f t="shared" si="0"/>
        <v>0</v>
      </c>
      <c r="G14">
        <f t="shared" si="1"/>
        <v>0</v>
      </c>
      <c r="H14">
        <f t="shared" si="2"/>
        <v>0</v>
      </c>
    </row>
    <row r="15" spans="1:8" x14ac:dyDescent="0.25">
      <c r="A15">
        <f t="shared" si="4"/>
        <v>14</v>
      </c>
      <c r="B15" s="7">
        <v>100.63120427432069</v>
      </c>
      <c r="C15" s="7">
        <v>410.79074880348833</v>
      </c>
      <c r="D15" s="7">
        <v>5364.1704906283794</v>
      </c>
      <c r="E15">
        <f t="shared" si="3"/>
        <v>-1.1431672446207131E-2</v>
      </c>
      <c r="F15">
        <f t="shared" si="0"/>
        <v>0</v>
      </c>
      <c r="G15">
        <f t="shared" si="1"/>
        <v>0</v>
      </c>
      <c r="H15">
        <f t="shared" si="2"/>
        <v>0</v>
      </c>
    </row>
    <row r="16" spans="1:8" x14ac:dyDescent="0.25">
      <c r="A16">
        <f t="shared" si="4"/>
        <v>15</v>
      </c>
      <c r="B16" s="7">
        <v>101.02383765852929</v>
      </c>
      <c r="C16" s="7">
        <v>422.57456810587161</v>
      </c>
      <c r="D16" s="7">
        <v>5330.1778110281539</v>
      </c>
      <c r="E16">
        <f t="shared" si="3"/>
        <v>4.2670768172996532E-2</v>
      </c>
      <c r="F16">
        <f t="shared" si="0"/>
        <v>1</v>
      </c>
      <c r="G16">
        <f t="shared" si="1"/>
        <v>0</v>
      </c>
      <c r="H16">
        <f t="shared" si="2"/>
        <v>0</v>
      </c>
    </row>
    <row r="17" spans="1:8" x14ac:dyDescent="0.25">
      <c r="A17">
        <f t="shared" si="4"/>
        <v>16</v>
      </c>
      <c r="B17" s="7">
        <v>98.717736003144978</v>
      </c>
      <c r="C17" s="7">
        <v>411.97830768206393</v>
      </c>
      <c r="D17" s="7">
        <v>5549.4603746971125</v>
      </c>
      <c r="E17">
        <f t="shared" si="3"/>
        <v>1.6724103976912374E-2</v>
      </c>
      <c r="F17">
        <f t="shared" si="0"/>
        <v>0</v>
      </c>
      <c r="G17">
        <f t="shared" si="1"/>
        <v>0</v>
      </c>
      <c r="H17">
        <f t="shared" si="2"/>
        <v>0</v>
      </c>
    </row>
    <row r="18" spans="1:8" x14ac:dyDescent="0.25">
      <c r="A18">
        <f t="shared" si="4"/>
        <v>17</v>
      </c>
      <c r="B18" s="7">
        <v>97.606065829210422</v>
      </c>
      <c r="C18" s="7">
        <v>405.78338225816935</v>
      </c>
      <c r="D18" s="7">
        <v>5656.3829043191045</v>
      </c>
      <c r="E18">
        <f t="shared" si="3"/>
        <v>-1.7357009181424132E-2</v>
      </c>
      <c r="F18">
        <f t="shared" si="0"/>
        <v>0</v>
      </c>
      <c r="G18">
        <f t="shared" si="1"/>
        <v>0</v>
      </c>
      <c r="H18">
        <f t="shared" si="2"/>
        <v>0</v>
      </c>
    </row>
    <row r="19" spans="1:8" x14ac:dyDescent="0.25">
      <c r="A19">
        <f t="shared" si="4"/>
        <v>18</v>
      </c>
      <c r="B19" s="7">
        <v>97.143769386253709</v>
      </c>
      <c r="C19" s="7">
        <v>405.83743907635471</v>
      </c>
      <c r="D19" s="7">
        <v>5702.3727731746558</v>
      </c>
      <c r="E19">
        <f t="shared" si="3"/>
        <v>-2.5027344703389076E-2</v>
      </c>
      <c r="F19">
        <f t="shared" si="0"/>
        <v>0</v>
      </c>
      <c r="G19">
        <f t="shared" si="1"/>
        <v>0</v>
      </c>
      <c r="H19">
        <f t="shared" si="2"/>
        <v>0</v>
      </c>
    </row>
    <row r="20" spans="1:8" x14ac:dyDescent="0.25">
      <c r="A20">
        <f t="shared" si="4"/>
        <v>19</v>
      </c>
      <c r="B20" s="7">
        <v>100.82874050854565</v>
      </c>
      <c r="C20" s="7">
        <v>405.18307343469371</v>
      </c>
      <c r="D20" s="7">
        <v>5339.6352068249871</v>
      </c>
      <c r="E20">
        <f t="shared" si="3"/>
        <v>-5.1285215586460708E-3</v>
      </c>
      <c r="F20">
        <f t="shared" si="0"/>
        <v>0</v>
      </c>
      <c r="G20">
        <f t="shared" si="1"/>
        <v>0</v>
      </c>
      <c r="H20">
        <f t="shared" si="2"/>
        <v>0</v>
      </c>
    </row>
    <row r="21" spans="1:8" x14ac:dyDescent="0.25">
      <c r="A21">
        <f t="shared" si="4"/>
        <v>20</v>
      </c>
      <c r="B21" s="7">
        <v>100.33484242767376</v>
      </c>
      <c r="C21" s="7">
        <v>404.12233245644836</v>
      </c>
      <c r="D21" s="7">
        <v>5384.1029416835008</v>
      </c>
      <c r="E21">
        <f t="shared" si="3"/>
        <v>2.5003587309768704E-2</v>
      </c>
      <c r="F21">
        <f t="shared" si="0"/>
        <v>0</v>
      </c>
      <c r="G21">
        <f t="shared" si="1"/>
        <v>0</v>
      </c>
      <c r="H21">
        <f t="shared" si="2"/>
        <v>0</v>
      </c>
    </row>
    <row r="22" spans="1:8" x14ac:dyDescent="0.25">
      <c r="A22">
        <f t="shared" si="4"/>
        <v>21</v>
      </c>
      <c r="B22" s="7">
        <v>100.07680689950077</v>
      </c>
      <c r="C22" s="7">
        <v>403.27566731056299</v>
      </c>
      <c r="D22" s="7">
        <v>5403.8038911095855</v>
      </c>
      <c r="E22">
        <f t="shared" si="3"/>
        <v>7.44066859099064E-2</v>
      </c>
      <c r="F22">
        <f t="shared" si="0"/>
        <v>1</v>
      </c>
      <c r="G22">
        <f t="shared" si="1"/>
        <v>0</v>
      </c>
      <c r="H22">
        <f t="shared" si="2"/>
        <v>0</v>
      </c>
    </row>
    <row r="23" spans="1:8" x14ac:dyDescent="0.25">
      <c r="A23">
        <f t="shared" si="4"/>
        <v>22</v>
      </c>
      <c r="B23" s="7">
        <v>99.766329415218706</v>
      </c>
      <c r="C23" s="7">
        <v>403.01772428662855</v>
      </c>
      <c r="D23" s="7">
        <v>5443.1955691668354</v>
      </c>
      <c r="E23">
        <f t="shared" si="3"/>
        <v>-2.021310430635026E-2</v>
      </c>
      <c r="F23">
        <f t="shared" si="0"/>
        <v>0</v>
      </c>
      <c r="G23">
        <f t="shared" si="1"/>
        <v>0</v>
      </c>
      <c r="H23">
        <f t="shared" si="2"/>
        <v>0</v>
      </c>
    </row>
    <row r="24" spans="1:8" x14ac:dyDescent="0.25">
      <c r="A24">
        <f t="shared" si="4"/>
        <v>23</v>
      </c>
      <c r="B24" s="7">
        <v>101.05492271907214</v>
      </c>
      <c r="C24" s="7">
        <v>404.95572883167904</v>
      </c>
      <c r="D24" s="7">
        <v>5310.1036825857545</v>
      </c>
      <c r="E24">
        <f t="shared" si="3"/>
        <v>6.8850649862298496E-2</v>
      </c>
      <c r="F24">
        <f t="shared" si="0"/>
        <v>1</v>
      </c>
      <c r="G24">
        <f t="shared" si="1"/>
        <v>0</v>
      </c>
      <c r="H24">
        <f t="shared" si="2"/>
        <v>0</v>
      </c>
    </row>
    <row r="25" spans="1:8" x14ac:dyDescent="0.25">
      <c r="A25">
        <f t="shared" si="4"/>
        <v>24</v>
      </c>
      <c r="B25" s="7">
        <v>100.4418984095246</v>
      </c>
      <c r="C25" s="7">
        <v>403.10081911783118</v>
      </c>
      <c r="D25" s="7">
        <v>5370.7580355346854</v>
      </c>
      <c r="E25">
        <f t="shared" si="3"/>
        <v>4.586512421961686E-2</v>
      </c>
      <c r="F25">
        <f t="shared" si="0"/>
        <v>1</v>
      </c>
      <c r="G25">
        <f t="shared" si="1"/>
        <v>0</v>
      </c>
      <c r="H25">
        <f t="shared" si="2"/>
        <v>0</v>
      </c>
    </row>
    <row r="26" spans="1:8" x14ac:dyDescent="0.25">
      <c r="A26">
        <f t="shared" si="4"/>
        <v>25</v>
      </c>
      <c r="B26" s="7">
        <v>100.59054617056877</v>
      </c>
      <c r="C26" s="7">
        <v>408.1291915083836</v>
      </c>
      <c r="D26" s="7">
        <v>5367.5382789290124</v>
      </c>
      <c r="E26">
        <f t="shared" si="3"/>
        <v>-2.7589802924481432E-2</v>
      </c>
      <c r="F26">
        <f t="shared" si="0"/>
        <v>0</v>
      </c>
      <c r="G26">
        <f t="shared" si="1"/>
        <v>0</v>
      </c>
      <c r="H26">
        <f t="shared" si="2"/>
        <v>0</v>
      </c>
    </row>
    <row r="27" spans="1:8" x14ac:dyDescent="0.25">
      <c r="A27">
        <f t="shared" si="4"/>
        <v>26</v>
      </c>
      <c r="B27" s="7">
        <v>100.88608990803171</v>
      </c>
      <c r="C27" s="7">
        <v>407.1671109853018</v>
      </c>
      <c r="D27" s="7">
        <v>5336.8844987419743</v>
      </c>
      <c r="E27">
        <f t="shared" si="3"/>
        <v>-1.7667572157805012E-2</v>
      </c>
      <c r="F27">
        <f t="shared" si="0"/>
        <v>0</v>
      </c>
      <c r="G27">
        <f t="shared" si="1"/>
        <v>0</v>
      </c>
      <c r="H27">
        <f t="shared" si="2"/>
        <v>0</v>
      </c>
    </row>
    <row r="28" spans="1:8" x14ac:dyDescent="0.25">
      <c r="A28">
        <f t="shared" si="4"/>
        <v>27</v>
      </c>
      <c r="B28" s="7">
        <v>100.89799201321784</v>
      </c>
      <c r="C28" s="7">
        <v>404.90099644564481</v>
      </c>
      <c r="D28" s="7">
        <v>5332.4601879793881</v>
      </c>
      <c r="E28">
        <f t="shared" si="3"/>
        <v>-3.3587921697915135E-3</v>
      </c>
      <c r="F28">
        <f t="shared" si="0"/>
        <v>0</v>
      </c>
      <c r="G28">
        <f t="shared" si="1"/>
        <v>0</v>
      </c>
      <c r="H28">
        <f t="shared" si="2"/>
        <v>0</v>
      </c>
    </row>
    <row r="29" spans="1:8" x14ac:dyDescent="0.25">
      <c r="A29">
        <f t="shared" si="4"/>
        <v>28</v>
      </c>
      <c r="B29" s="7">
        <v>100.6688786692371</v>
      </c>
      <c r="C29" s="7">
        <v>404.59730912201201</v>
      </c>
      <c r="D29" s="7">
        <v>5348.0734373063124</v>
      </c>
      <c r="E29">
        <f t="shared" si="3"/>
        <v>6.3497582509427275E-2</v>
      </c>
      <c r="F29">
        <f t="shared" si="0"/>
        <v>1</v>
      </c>
      <c r="G29">
        <f t="shared" si="1"/>
        <v>0</v>
      </c>
      <c r="H29">
        <f t="shared" si="2"/>
        <v>0</v>
      </c>
    </row>
    <row r="30" spans="1:8" x14ac:dyDescent="0.25">
      <c r="A30">
        <f t="shared" si="4"/>
        <v>29</v>
      </c>
      <c r="B30" s="7">
        <v>100.43382271777548</v>
      </c>
      <c r="C30" s="7">
        <v>404.36076387299136</v>
      </c>
      <c r="D30" s="7">
        <v>5368.4202345108761</v>
      </c>
      <c r="E30">
        <f t="shared" si="3"/>
        <v>8.8442324149809792E-2</v>
      </c>
      <c r="F30">
        <f t="shared" si="0"/>
        <v>1</v>
      </c>
      <c r="G30">
        <f t="shared" si="1"/>
        <v>1</v>
      </c>
      <c r="H30">
        <f t="shared" si="2"/>
        <v>0</v>
      </c>
    </row>
    <row r="31" spans="1:8" x14ac:dyDescent="0.25">
      <c r="A31">
        <f t="shared" si="4"/>
        <v>30</v>
      </c>
      <c r="B31" s="7">
        <v>99.814279019518992</v>
      </c>
      <c r="C31" s="7">
        <v>404.70610374825026</v>
      </c>
      <c r="D31" s="7">
        <v>5440.6227132693684</v>
      </c>
      <c r="E31">
        <f t="shared" si="3"/>
        <v>-2.7656293341522087E-2</v>
      </c>
      <c r="F31">
        <f t="shared" si="0"/>
        <v>0</v>
      </c>
      <c r="G31">
        <f t="shared" si="1"/>
        <v>0</v>
      </c>
      <c r="H31">
        <f t="shared" si="2"/>
        <v>0</v>
      </c>
    </row>
    <row r="32" spans="1:8" x14ac:dyDescent="0.25">
      <c r="A32">
        <f t="shared" si="4"/>
        <v>31</v>
      </c>
      <c r="B32" s="7">
        <v>100.90208482110161</v>
      </c>
      <c r="C32" s="7">
        <v>406.05845814552498</v>
      </c>
      <c r="D32" s="7">
        <v>5337.0009957411075</v>
      </c>
      <c r="E32">
        <f t="shared" si="3"/>
        <v>-4.417126163015439E-2</v>
      </c>
      <c r="F32">
        <f t="shared" si="0"/>
        <v>1</v>
      </c>
      <c r="G32">
        <f t="shared" si="1"/>
        <v>0</v>
      </c>
      <c r="H32">
        <f t="shared" si="2"/>
        <v>0</v>
      </c>
    </row>
    <row r="33" spans="1:8" x14ac:dyDescent="0.25">
      <c r="A33">
        <f t="shared" si="4"/>
        <v>32</v>
      </c>
      <c r="B33" s="7">
        <v>101.04556436756029</v>
      </c>
      <c r="C33" s="7">
        <v>405.23878373343001</v>
      </c>
      <c r="D33" s="7">
        <v>5313.7530003921574</v>
      </c>
      <c r="E33">
        <f t="shared" si="3"/>
        <v>4.3259669080086383E-2</v>
      </c>
      <c r="F33">
        <f t="shared" si="0"/>
        <v>1</v>
      </c>
      <c r="G33">
        <f t="shared" si="1"/>
        <v>0</v>
      </c>
      <c r="H33">
        <f t="shared" si="2"/>
        <v>0</v>
      </c>
    </row>
    <row r="34" spans="1:8" x14ac:dyDescent="0.25">
      <c r="A34">
        <f t="shared" si="4"/>
        <v>33</v>
      </c>
      <c r="B34" s="7">
        <v>100.54446758394423</v>
      </c>
      <c r="C34" s="7">
        <v>401.95715232212848</v>
      </c>
      <c r="D34" s="7">
        <v>5364.3931414913286</v>
      </c>
      <c r="E34">
        <f t="shared" ref="E34:E65" si="5">beta_0+beta_1*C34+beta_2*D34-B34</f>
        <v>-1.2102459165248547E-3</v>
      </c>
      <c r="F34">
        <f t="shared" ref="F34:F65" si="6">IF(ABS(E34)&gt;SD,1,0)</f>
        <v>0</v>
      </c>
      <c r="G34">
        <f t="shared" ref="G34:G65" si="7">IF(ABS(E34)&gt;2*SD,1,0)</f>
        <v>0</v>
      </c>
      <c r="H34">
        <f t="shared" ref="H34:H65" si="8">IF(ABS(E34)&gt;3*SD,1,0)</f>
        <v>0</v>
      </c>
    </row>
    <row r="35" spans="1:8" x14ac:dyDescent="0.25">
      <c r="A35">
        <f t="shared" si="4"/>
        <v>34</v>
      </c>
      <c r="B35" s="7">
        <v>101.16345639945199</v>
      </c>
      <c r="C35" s="7">
        <v>403.87143662584106</v>
      </c>
      <c r="D35" s="7">
        <v>5301.567046808037</v>
      </c>
      <c r="E35">
        <f t="shared" si="5"/>
        <v>3.8524066898020237E-2</v>
      </c>
      <c r="F35">
        <f t="shared" si="6"/>
        <v>0</v>
      </c>
      <c r="G35">
        <f t="shared" si="7"/>
        <v>0</v>
      </c>
      <c r="H35">
        <f t="shared" si="8"/>
        <v>0</v>
      </c>
    </row>
    <row r="36" spans="1:8" x14ac:dyDescent="0.25">
      <c r="A36">
        <f t="shared" si="4"/>
        <v>35</v>
      </c>
      <c r="B36" s="7">
        <v>100.92908579184046</v>
      </c>
      <c r="C36" s="7">
        <v>406.04534030944359</v>
      </c>
      <c r="D36" s="7">
        <v>5329.8636162059138</v>
      </c>
      <c r="E36">
        <f t="shared" si="5"/>
        <v>1.7243376848341541E-3</v>
      </c>
      <c r="F36">
        <f t="shared" si="6"/>
        <v>0</v>
      </c>
      <c r="G36">
        <f t="shared" si="7"/>
        <v>0</v>
      </c>
      <c r="H36">
        <f t="shared" si="8"/>
        <v>0</v>
      </c>
    </row>
    <row r="37" spans="1:8" x14ac:dyDescent="0.25">
      <c r="A37">
        <f t="shared" si="4"/>
        <v>36</v>
      </c>
      <c r="B37" s="7">
        <v>101.18938715533444</v>
      </c>
      <c r="C37" s="7">
        <v>402.06637886711962</v>
      </c>
      <c r="D37" s="7">
        <v>5300.7014647767746</v>
      </c>
      <c r="E37">
        <f t="shared" si="5"/>
        <v>6.2774144357717887E-3</v>
      </c>
      <c r="F37">
        <f t="shared" si="6"/>
        <v>0</v>
      </c>
      <c r="G37">
        <f t="shared" si="7"/>
        <v>0</v>
      </c>
      <c r="H37">
        <f t="shared" si="8"/>
        <v>0</v>
      </c>
    </row>
    <row r="38" spans="1:8" x14ac:dyDescent="0.25">
      <c r="A38">
        <f t="shared" si="4"/>
        <v>37</v>
      </c>
      <c r="B38" s="7">
        <v>100.52967822552922</v>
      </c>
      <c r="C38" s="7">
        <v>401.84196445089378</v>
      </c>
      <c r="D38" s="7">
        <v>5343.5072599064497</v>
      </c>
      <c r="E38">
        <f t="shared" si="5"/>
        <v>0.22624853166560399</v>
      </c>
      <c r="F38">
        <f t="shared" si="6"/>
        <v>1</v>
      </c>
      <c r="G38">
        <f t="shared" si="7"/>
        <v>1</v>
      </c>
      <c r="H38">
        <f t="shared" si="8"/>
        <v>1</v>
      </c>
    </row>
    <row r="39" spans="1:8" x14ac:dyDescent="0.25">
      <c r="A39">
        <f t="shared" si="4"/>
        <v>38</v>
      </c>
      <c r="B39" s="7">
        <v>100.8344689180751</v>
      </c>
      <c r="C39" s="7">
        <v>403.20113571213039</v>
      </c>
      <c r="D39" s="7">
        <v>5302.2097527519063</v>
      </c>
      <c r="E39">
        <f t="shared" si="5"/>
        <v>0.35530420983018018</v>
      </c>
      <c r="F39">
        <f t="shared" si="6"/>
        <v>1</v>
      </c>
      <c r="G39">
        <f t="shared" si="7"/>
        <v>1</v>
      </c>
      <c r="H39">
        <f t="shared" si="8"/>
        <v>1</v>
      </c>
    </row>
    <row r="40" spans="1:8" x14ac:dyDescent="0.25">
      <c r="A40">
        <f t="shared" si="4"/>
        <v>39</v>
      </c>
      <c r="B40" s="7">
        <v>100.87098072995282</v>
      </c>
      <c r="C40" s="7">
        <v>406.96728044767127</v>
      </c>
      <c r="D40" s="7">
        <v>5296.0653568951693</v>
      </c>
      <c r="E40">
        <f t="shared" si="5"/>
        <v>0.41329297610415949</v>
      </c>
      <c r="F40">
        <f t="shared" si="6"/>
        <v>1</v>
      </c>
      <c r="G40">
        <f t="shared" si="7"/>
        <v>1</v>
      </c>
      <c r="H40">
        <f t="shared" si="8"/>
        <v>1</v>
      </c>
    </row>
    <row r="41" spans="1:8" x14ac:dyDescent="0.25">
      <c r="A41">
        <f t="shared" si="4"/>
        <v>40</v>
      </c>
      <c r="B41" s="7">
        <v>99.649206898824104</v>
      </c>
      <c r="C41" s="7">
        <v>403.41447590952447</v>
      </c>
      <c r="D41" s="7">
        <v>5404.7989445113244</v>
      </c>
      <c r="E41">
        <f t="shared" si="5"/>
        <v>0.4929950381303172</v>
      </c>
      <c r="F41">
        <f t="shared" si="6"/>
        <v>1</v>
      </c>
      <c r="G41">
        <f t="shared" si="7"/>
        <v>1</v>
      </c>
      <c r="H41">
        <f t="shared" si="8"/>
        <v>1</v>
      </c>
    </row>
    <row r="42" spans="1:8" x14ac:dyDescent="0.25">
      <c r="A42">
        <f t="shared" si="4"/>
        <v>41</v>
      </c>
      <c r="B42" s="7">
        <v>98.679706073625582</v>
      </c>
      <c r="C42" s="7">
        <v>402.34890251850663</v>
      </c>
      <c r="D42" s="7">
        <v>5494.8427554302998</v>
      </c>
      <c r="E42">
        <f t="shared" si="5"/>
        <v>0.53250080883113071</v>
      </c>
      <c r="F42">
        <f t="shared" si="6"/>
        <v>1</v>
      </c>
      <c r="G42">
        <f t="shared" si="7"/>
        <v>1</v>
      </c>
      <c r="H42">
        <f t="shared" si="8"/>
        <v>1</v>
      </c>
    </row>
    <row r="43" spans="1:8" x14ac:dyDescent="0.25">
      <c r="A43">
        <f t="shared" si="4"/>
        <v>42</v>
      </c>
      <c r="B43" s="7">
        <v>99.585261069821726</v>
      </c>
      <c r="C43" s="7">
        <v>405.40647643963177</v>
      </c>
      <c r="D43" s="7">
        <v>5399.3127210106786</v>
      </c>
      <c r="E43">
        <f t="shared" si="5"/>
        <v>0.62979917147966091</v>
      </c>
      <c r="F43">
        <f t="shared" si="6"/>
        <v>1</v>
      </c>
      <c r="G43">
        <f t="shared" si="7"/>
        <v>1</v>
      </c>
      <c r="H43">
        <f t="shared" si="8"/>
        <v>1</v>
      </c>
    </row>
    <row r="44" spans="1:8" x14ac:dyDescent="0.25">
      <c r="A44">
        <f t="shared" si="4"/>
        <v>43</v>
      </c>
      <c r="B44" s="7">
        <v>100.99865392469319</v>
      </c>
      <c r="C44" s="7">
        <v>405.54106719148217</v>
      </c>
      <c r="D44" s="7">
        <v>5253.3181317221879</v>
      </c>
      <c r="E44">
        <f t="shared" si="5"/>
        <v>0.71088656858923116</v>
      </c>
      <c r="F44">
        <f t="shared" si="6"/>
        <v>1</v>
      </c>
      <c r="G44">
        <f t="shared" si="7"/>
        <v>1</v>
      </c>
      <c r="H44">
        <f t="shared" si="8"/>
        <v>1</v>
      </c>
    </row>
    <row r="45" spans="1:8" x14ac:dyDescent="0.25">
      <c r="A45">
        <f t="shared" si="4"/>
        <v>44</v>
      </c>
      <c r="B45" s="7">
        <v>101.05092514044755</v>
      </c>
      <c r="C45" s="7">
        <v>406.10056452185063</v>
      </c>
      <c r="D45" s="7">
        <v>5243.5169099365348</v>
      </c>
      <c r="E45">
        <f t="shared" si="5"/>
        <v>0.76357210213913618</v>
      </c>
      <c r="F45">
        <f t="shared" si="6"/>
        <v>1</v>
      </c>
      <c r="G45">
        <f t="shared" si="7"/>
        <v>1</v>
      </c>
      <c r="H45">
        <f t="shared" si="8"/>
        <v>1</v>
      </c>
    </row>
    <row r="46" spans="1:8" x14ac:dyDescent="0.25">
      <c r="A46">
        <f t="shared" si="4"/>
        <v>45</v>
      </c>
      <c r="B46" s="7">
        <v>100.79069658220359</v>
      </c>
      <c r="C46" s="7">
        <v>403.96421742341698</v>
      </c>
      <c r="D46" s="7">
        <v>5262.9290125819089</v>
      </c>
      <c r="E46">
        <f t="shared" si="5"/>
        <v>0.80728425984585783</v>
      </c>
      <c r="F46">
        <f t="shared" si="6"/>
        <v>1</v>
      </c>
      <c r="G46">
        <f t="shared" si="7"/>
        <v>1</v>
      </c>
      <c r="H46">
        <f t="shared" si="8"/>
        <v>1</v>
      </c>
    </row>
    <row r="47" spans="1:8" x14ac:dyDescent="0.25">
      <c r="A47">
        <f t="shared" si="4"/>
        <v>46</v>
      </c>
      <c r="B47" s="7">
        <v>100.37433909183218</v>
      </c>
      <c r="C47" s="7">
        <v>405.39675979600082</v>
      </c>
      <c r="D47" s="7">
        <v>5298.9575284539978</v>
      </c>
      <c r="E47">
        <f t="shared" si="5"/>
        <v>0.86715247261483341</v>
      </c>
      <c r="F47">
        <f t="shared" si="6"/>
        <v>1</v>
      </c>
      <c r="G47">
        <f t="shared" si="7"/>
        <v>1</v>
      </c>
      <c r="H47">
        <f t="shared" si="8"/>
        <v>1</v>
      </c>
    </row>
    <row r="48" spans="1:8" x14ac:dyDescent="0.25">
      <c r="A48">
        <f t="shared" si="4"/>
        <v>47</v>
      </c>
      <c r="B48" s="7">
        <v>100.70519670103914</v>
      </c>
      <c r="C48" s="7">
        <v>402.25349034640794</v>
      </c>
      <c r="D48" s="7">
        <v>5253.3272871759418</v>
      </c>
      <c r="E48">
        <f t="shared" si="5"/>
        <v>0.97662124728390154</v>
      </c>
      <c r="F48">
        <f t="shared" si="6"/>
        <v>1</v>
      </c>
      <c r="G48">
        <f t="shared" si="7"/>
        <v>1</v>
      </c>
      <c r="H48">
        <f t="shared" si="8"/>
        <v>1</v>
      </c>
    </row>
    <row r="49" spans="1:8" x14ac:dyDescent="0.25">
      <c r="A49">
        <f t="shared" si="4"/>
        <v>48</v>
      </c>
      <c r="B49" s="7">
        <v>100.49231258152211</v>
      </c>
      <c r="C49" s="7">
        <v>404.74215220122028</v>
      </c>
      <c r="D49" s="7">
        <v>5265.7893471275984</v>
      </c>
      <c r="E49">
        <f t="shared" si="5"/>
        <v>1.0829482640589987</v>
      </c>
      <c r="F49">
        <f t="shared" si="6"/>
        <v>1</v>
      </c>
      <c r="G49">
        <f t="shared" si="7"/>
        <v>1</v>
      </c>
      <c r="H49">
        <f t="shared" si="8"/>
        <v>1</v>
      </c>
    </row>
    <row r="50" spans="1:8" x14ac:dyDescent="0.25">
      <c r="A50">
        <f t="shared" si="4"/>
        <v>49</v>
      </c>
      <c r="B50" s="7">
        <v>99.864306464304903</v>
      </c>
      <c r="C50" s="7">
        <v>402.95166740441641</v>
      </c>
      <c r="D50" s="7">
        <v>5315.877862243351</v>
      </c>
      <c r="E50">
        <f t="shared" si="5"/>
        <v>1.1835617948051862</v>
      </c>
      <c r="F50">
        <f t="shared" si="6"/>
        <v>1</v>
      </c>
      <c r="G50">
        <f t="shared" si="7"/>
        <v>1</v>
      </c>
      <c r="H50">
        <f t="shared" si="8"/>
        <v>1</v>
      </c>
    </row>
    <row r="51" spans="1:8" x14ac:dyDescent="0.25">
      <c r="A51">
        <f t="shared" si="4"/>
        <v>50</v>
      </c>
      <c r="B51" s="7">
        <v>100.43933738605439</v>
      </c>
      <c r="C51" s="7">
        <v>405.58288474951411</v>
      </c>
      <c r="D51" s="7">
        <v>5257.1896869782713</v>
      </c>
      <c r="E51">
        <f t="shared" si="5"/>
        <v>1.2309531870123465</v>
      </c>
      <c r="F51">
        <f t="shared" si="6"/>
        <v>1</v>
      </c>
      <c r="G51">
        <f t="shared" si="7"/>
        <v>1</v>
      </c>
      <c r="H51">
        <f t="shared" si="8"/>
        <v>1</v>
      </c>
    </row>
    <row r="52" spans="1:8" x14ac:dyDescent="0.25">
      <c r="A52">
        <f t="shared" si="4"/>
        <v>51</v>
      </c>
      <c r="B52" s="7">
        <v>99.507285871988785</v>
      </c>
      <c r="C52" s="7">
        <v>403.33239096848655</v>
      </c>
      <c r="D52" s="7">
        <v>5342.1621536595321</v>
      </c>
      <c r="E52">
        <f t="shared" si="5"/>
        <v>1.2749252948783578</v>
      </c>
      <c r="F52">
        <f t="shared" si="6"/>
        <v>1</v>
      </c>
      <c r="G52">
        <f t="shared" si="7"/>
        <v>1</v>
      </c>
      <c r="H52">
        <f t="shared" si="8"/>
        <v>1</v>
      </c>
    </row>
    <row r="53" spans="1:8" x14ac:dyDescent="0.25">
      <c r="A53">
        <f t="shared" si="4"/>
        <v>52</v>
      </c>
      <c r="B53" s="7">
        <v>100.46364258485461</v>
      </c>
      <c r="C53" s="7">
        <v>405.08753774792723</v>
      </c>
      <c r="D53" s="7">
        <v>5245.580151840576</v>
      </c>
      <c r="E53">
        <f t="shared" si="5"/>
        <v>1.3212366655115915</v>
      </c>
      <c r="F53">
        <f t="shared" si="6"/>
        <v>1</v>
      </c>
      <c r="G53">
        <f t="shared" si="7"/>
        <v>1</v>
      </c>
      <c r="H53">
        <f t="shared" si="8"/>
        <v>1</v>
      </c>
    </row>
    <row r="54" spans="1:8" x14ac:dyDescent="0.25">
      <c r="A54">
        <f t="shared" si="4"/>
        <v>53</v>
      </c>
      <c r="B54" s="7">
        <v>100.73509051836724</v>
      </c>
      <c r="C54" s="7">
        <v>405.29080605598955</v>
      </c>
      <c r="D54" s="7">
        <v>5211.8007348992041</v>
      </c>
      <c r="E54">
        <f t="shared" si="5"/>
        <v>1.3970198338505924</v>
      </c>
      <c r="F54">
        <f t="shared" si="6"/>
        <v>1</v>
      </c>
      <c r="G54">
        <f t="shared" si="7"/>
        <v>1</v>
      </c>
      <c r="H54">
        <f t="shared" si="8"/>
        <v>1</v>
      </c>
    </row>
    <row r="55" spans="1:8" x14ac:dyDescent="0.25">
      <c r="A55">
        <f t="shared" si="4"/>
        <v>54</v>
      </c>
      <c r="B55" s="7">
        <v>100.77704371554317</v>
      </c>
      <c r="C55" s="7">
        <v>403.93799201944023</v>
      </c>
      <c r="D55" s="7">
        <v>5193.2723507185474</v>
      </c>
      <c r="E55">
        <f t="shared" si="5"/>
        <v>1.5332206434732569</v>
      </c>
      <c r="F55">
        <f t="shared" si="6"/>
        <v>1</v>
      </c>
      <c r="G55">
        <f t="shared" si="7"/>
        <v>1</v>
      </c>
      <c r="H55">
        <f t="shared" si="8"/>
        <v>1</v>
      </c>
    </row>
    <row r="56" spans="1:8" x14ac:dyDescent="0.25">
      <c r="A56">
        <f t="shared" si="4"/>
        <v>55</v>
      </c>
      <c r="B56" s="7">
        <v>100.65497176078277</v>
      </c>
      <c r="C56" s="7">
        <v>407.06027977286016</v>
      </c>
      <c r="D56" s="7">
        <v>5202.9243897095839</v>
      </c>
      <c r="E56">
        <f t="shared" si="5"/>
        <v>1.5828036432709638</v>
      </c>
      <c r="F56">
        <f t="shared" si="6"/>
        <v>1</v>
      </c>
      <c r="G56">
        <f t="shared" si="7"/>
        <v>1</v>
      </c>
      <c r="H56">
        <f t="shared" si="8"/>
        <v>1</v>
      </c>
    </row>
    <row r="57" spans="1:8" x14ac:dyDescent="0.25">
      <c r="A57">
        <f t="shared" si="4"/>
        <v>56</v>
      </c>
      <c r="B57" s="7">
        <v>100.70412163628707</v>
      </c>
      <c r="C57" s="7">
        <v>403.47353316319698</v>
      </c>
      <c r="D57" s="7">
        <v>5186.0491869431835</v>
      </c>
      <c r="E57">
        <f t="shared" si="5"/>
        <v>1.6761236787943545</v>
      </c>
      <c r="F57">
        <f t="shared" si="6"/>
        <v>1</v>
      </c>
      <c r="G57">
        <f t="shared" si="7"/>
        <v>1</v>
      </c>
      <c r="H57">
        <f t="shared" si="8"/>
        <v>1</v>
      </c>
    </row>
    <row r="58" spans="1:8" x14ac:dyDescent="0.25">
      <c r="A58">
        <f t="shared" si="4"/>
        <v>57</v>
      </c>
      <c r="B58" s="7">
        <v>101.00533717023447</v>
      </c>
      <c r="C58" s="7">
        <v>404.09035177965893</v>
      </c>
      <c r="D58" s="7">
        <v>5147.2009085910258</v>
      </c>
      <c r="E58">
        <f t="shared" si="5"/>
        <v>1.7774630949683115</v>
      </c>
      <c r="F58">
        <f t="shared" si="6"/>
        <v>1</v>
      </c>
      <c r="G58">
        <f t="shared" si="7"/>
        <v>1</v>
      </c>
      <c r="H58">
        <f t="shared" si="8"/>
        <v>1</v>
      </c>
    </row>
    <row r="59" spans="1:8" x14ac:dyDescent="0.25">
      <c r="A59">
        <f t="shared" si="4"/>
        <v>58</v>
      </c>
      <c r="B59" s="7">
        <v>101.2624033992432</v>
      </c>
      <c r="C59" s="7">
        <v>404.19013204951352</v>
      </c>
      <c r="D59" s="7">
        <v>5115.125153413127</v>
      </c>
      <c r="E59">
        <f t="shared" si="5"/>
        <v>1.8493318393389018</v>
      </c>
      <c r="F59">
        <f t="shared" si="6"/>
        <v>1</v>
      </c>
      <c r="G59">
        <f t="shared" si="7"/>
        <v>1</v>
      </c>
      <c r="H59">
        <f t="shared" si="8"/>
        <v>1</v>
      </c>
    </row>
    <row r="60" spans="1:8" x14ac:dyDescent="0.25">
      <c r="A60">
        <f t="shared" si="4"/>
        <v>59</v>
      </c>
      <c r="B60" s="7">
        <v>100.98181672100766</v>
      </c>
      <c r="C60" s="7">
        <v>404.81948607937198</v>
      </c>
      <c r="D60" s="7">
        <v>5134.338420888741</v>
      </c>
      <c r="E60">
        <f t="shared" si="5"/>
        <v>1.9386789980989221</v>
      </c>
      <c r="F60">
        <f t="shared" si="6"/>
        <v>1</v>
      </c>
      <c r="G60">
        <f t="shared" si="7"/>
        <v>1</v>
      </c>
      <c r="H60">
        <f t="shared" si="8"/>
        <v>1</v>
      </c>
    </row>
    <row r="61" spans="1:8" x14ac:dyDescent="0.25">
      <c r="A61">
        <f t="shared" si="4"/>
        <v>60</v>
      </c>
      <c r="B61" s="7">
        <v>101.30580001070449</v>
      </c>
      <c r="C61" s="7">
        <v>404.07859464330477</v>
      </c>
      <c r="D61" s="7">
        <v>5090.8404603911058</v>
      </c>
      <c r="E61">
        <f t="shared" si="5"/>
        <v>2.0534010809285377</v>
      </c>
      <c r="F61">
        <f t="shared" si="6"/>
        <v>1</v>
      </c>
      <c r="G61">
        <f t="shared" si="7"/>
        <v>1</v>
      </c>
      <c r="H61">
        <f t="shared" si="8"/>
        <v>1</v>
      </c>
    </row>
    <row r="62" spans="1:8" x14ac:dyDescent="0.25">
      <c r="A62">
        <f t="shared" si="4"/>
        <v>61</v>
      </c>
      <c r="B62" s="7">
        <v>101.11672623015221</v>
      </c>
      <c r="C62" s="7">
        <v>404.30144273549757</v>
      </c>
      <c r="D62" s="7">
        <v>5099.7808639356244</v>
      </c>
      <c r="E62">
        <f t="shared" si="5"/>
        <v>2.1528981026838494</v>
      </c>
      <c r="F62">
        <f t="shared" si="6"/>
        <v>1</v>
      </c>
      <c r="G62">
        <f t="shared" si="7"/>
        <v>1</v>
      </c>
      <c r="H62">
        <f t="shared" si="8"/>
        <v>1</v>
      </c>
    </row>
    <row r="63" spans="1:8" x14ac:dyDescent="0.25">
      <c r="A63">
        <f t="shared" si="4"/>
        <v>62</v>
      </c>
      <c r="B63" s="7">
        <v>100.62879886795692</v>
      </c>
      <c r="C63" s="7">
        <v>403.95729121410812</v>
      </c>
      <c r="D63" s="7">
        <v>5141.3831395823672</v>
      </c>
      <c r="E63">
        <f t="shared" si="5"/>
        <v>2.2123919355851314</v>
      </c>
      <c r="F63">
        <f t="shared" si="6"/>
        <v>1</v>
      </c>
      <c r="G63">
        <f t="shared" si="7"/>
        <v>1</v>
      </c>
      <c r="H63">
        <f t="shared" si="8"/>
        <v>1</v>
      </c>
    </row>
    <row r="64" spans="1:8" x14ac:dyDescent="0.25">
      <c r="A64">
        <f t="shared" si="4"/>
        <v>63</v>
      </c>
      <c r="B64" s="7">
        <v>100.75872503882559</v>
      </c>
      <c r="C64" s="7">
        <v>404.72618502549341</v>
      </c>
      <c r="D64" s="7">
        <v>5121.666461041742</v>
      </c>
      <c r="E64">
        <f t="shared" si="5"/>
        <v>2.2906054915653868</v>
      </c>
      <c r="F64">
        <f t="shared" si="6"/>
        <v>1</v>
      </c>
      <c r="G64">
        <f t="shared" si="7"/>
        <v>1</v>
      </c>
      <c r="H64">
        <f t="shared" si="8"/>
        <v>1</v>
      </c>
    </row>
    <row r="65" spans="1:8" x14ac:dyDescent="0.25">
      <c r="A65">
        <f t="shared" si="4"/>
        <v>64</v>
      </c>
      <c r="B65" s="7">
        <v>100.54770948774784</v>
      </c>
      <c r="C65" s="7">
        <v>401.16572268838684</v>
      </c>
      <c r="D65" s="7">
        <v>5128.1961240417604</v>
      </c>
      <c r="E65">
        <f t="shared" si="5"/>
        <v>2.4049082058727009</v>
      </c>
      <c r="F65">
        <f t="shared" si="6"/>
        <v>1</v>
      </c>
      <c r="G65">
        <f t="shared" si="7"/>
        <v>1</v>
      </c>
      <c r="H65">
        <f t="shared" si="8"/>
        <v>1</v>
      </c>
    </row>
    <row r="66" spans="1:8" x14ac:dyDescent="0.25">
      <c r="A66">
        <f t="shared" si="4"/>
        <v>65</v>
      </c>
      <c r="B66" s="7">
        <v>101.19247929433443</v>
      </c>
      <c r="C66" s="7">
        <v>402.68634154962331</v>
      </c>
      <c r="D66" s="7">
        <v>5053.0590902308213</v>
      </c>
      <c r="E66">
        <f t="shared" ref="E66:E75" si="9">beta_0+beta_1*C66+beta_2*D66-B66</f>
        <v>2.54147925947359</v>
      </c>
      <c r="F66">
        <f t="shared" ref="F66:F75" si="10">IF(ABS(E66)&gt;SD,1,0)</f>
        <v>1</v>
      </c>
      <c r="G66">
        <f t="shared" ref="G66:G75" si="11">IF(ABS(E66)&gt;2*SD,1,0)</f>
        <v>1</v>
      </c>
      <c r="H66">
        <f t="shared" ref="H66:H75" si="12">IF(ABS(E66)&gt;3*SD,1,0)</f>
        <v>1</v>
      </c>
    </row>
    <row r="67" spans="1:8" x14ac:dyDescent="0.25">
      <c r="A67">
        <f t="shared" si="4"/>
        <v>66</v>
      </c>
      <c r="B67" s="7">
        <v>96.477149668115814</v>
      </c>
      <c r="C67" s="7">
        <v>407.23761863379104</v>
      </c>
      <c r="D67" s="7">
        <v>5521.5035646440538</v>
      </c>
      <c r="E67">
        <f t="shared" si="9"/>
        <v>2.5034341039841905</v>
      </c>
      <c r="F67">
        <f t="shared" si="10"/>
        <v>1</v>
      </c>
      <c r="G67">
        <f t="shared" si="11"/>
        <v>1</v>
      </c>
      <c r="H67">
        <f t="shared" si="12"/>
        <v>1</v>
      </c>
    </row>
    <row r="68" spans="1:8" x14ac:dyDescent="0.25">
      <c r="A68">
        <f t="shared" ref="A68:A75" si="13">A67+1</f>
        <v>67</v>
      </c>
      <c r="B68" s="7">
        <v>95.090899134936265</v>
      </c>
      <c r="C68" s="7">
        <v>405.47358647235347</v>
      </c>
      <c r="D68" s="7">
        <v>5645.2020419339333</v>
      </c>
      <c r="E68">
        <f t="shared" si="9"/>
        <v>2.6095729334985407</v>
      </c>
      <c r="F68">
        <f t="shared" si="10"/>
        <v>1</v>
      </c>
      <c r="G68">
        <f t="shared" si="11"/>
        <v>1</v>
      </c>
      <c r="H68">
        <f t="shared" si="12"/>
        <v>1</v>
      </c>
    </row>
    <row r="69" spans="1:8" x14ac:dyDescent="0.25">
      <c r="A69">
        <f t="shared" si="13"/>
        <v>68</v>
      </c>
      <c r="B69" s="7">
        <v>96.479988900045029</v>
      </c>
      <c r="C69" s="7">
        <v>403.41929310672015</v>
      </c>
      <c r="D69" s="7">
        <v>5501.0704486188451</v>
      </c>
      <c r="E69">
        <f t="shared" si="9"/>
        <v>2.6775117624690523</v>
      </c>
      <c r="F69">
        <f t="shared" si="10"/>
        <v>1</v>
      </c>
      <c r="G69">
        <f t="shared" si="11"/>
        <v>1</v>
      </c>
      <c r="H69">
        <f t="shared" si="12"/>
        <v>1</v>
      </c>
    </row>
    <row r="70" spans="1:8" x14ac:dyDescent="0.25">
      <c r="A70">
        <f t="shared" si="13"/>
        <v>69</v>
      </c>
      <c r="B70" s="7">
        <v>100.74148987154729</v>
      </c>
      <c r="C70" s="7">
        <v>403.3304513547572</v>
      </c>
      <c r="D70" s="7">
        <v>5074.6725265545729</v>
      </c>
      <c r="E70">
        <f t="shared" si="9"/>
        <v>2.7768023287136856</v>
      </c>
      <c r="F70">
        <f t="shared" si="10"/>
        <v>1</v>
      </c>
      <c r="G70">
        <f t="shared" si="11"/>
        <v>1</v>
      </c>
      <c r="H70">
        <f t="shared" si="12"/>
        <v>1</v>
      </c>
    </row>
    <row r="71" spans="1:8" x14ac:dyDescent="0.25">
      <c r="A71">
        <f t="shared" si="13"/>
        <v>70</v>
      </c>
      <c r="B71" s="7">
        <v>100.91589322641947</v>
      </c>
      <c r="C71" s="7">
        <v>404.40513186951063</v>
      </c>
      <c r="D71" s="7">
        <v>5049.2435008501197</v>
      </c>
      <c r="E71">
        <f t="shared" si="9"/>
        <v>2.8715389860644223</v>
      </c>
      <c r="F71">
        <f t="shared" si="10"/>
        <v>1</v>
      </c>
      <c r="G71">
        <f t="shared" si="11"/>
        <v>1</v>
      </c>
      <c r="H71">
        <f t="shared" si="12"/>
        <v>1</v>
      </c>
    </row>
    <row r="72" spans="1:8" x14ac:dyDescent="0.25">
      <c r="A72">
        <f t="shared" si="13"/>
        <v>71</v>
      </c>
      <c r="B72" s="7">
        <v>100.96078042228409</v>
      </c>
      <c r="C72" s="7">
        <v>405.81311014432146</v>
      </c>
      <c r="D72" s="7">
        <v>5037.7679880388514</v>
      </c>
      <c r="E72">
        <f t="shared" si="9"/>
        <v>2.9558651836496779</v>
      </c>
      <c r="F72">
        <f t="shared" si="10"/>
        <v>1</v>
      </c>
      <c r="G72">
        <f t="shared" si="11"/>
        <v>1</v>
      </c>
      <c r="H72">
        <f t="shared" si="12"/>
        <v>1</v>
      </c>
    </row>
    <row r="73" spans="1:8" x14ac:dyDescent="0.25">
      <c r="A73">
        <f t="shared" si="13"/>
        <v>72</v>
      </c>
      <c r="B73" s="7">
        <v>100.78098917616499</v>
      </c>
      <c r="C73" s="7">
        <v>402.20087090151219</v>
      </c>
      <c r="D73" s="7">
        <v>5044.6096714760788</v>
      </c>
      <c r="E73">
        <f t="shared" si="9"/>
        <v>3.0353168643194834</v>
      </c>
      <c r="F73">
        <f t="shared" si="10"/>
        <v>1</v>
      </c>
      <c r="G73">
        <f t="shared" si="11"/>
        <v>1</v>
      </c>
      <c r="H73">
        <f t="shared" si="12"/>
        <v>1</v>
      </c>
    </row>
    <row r="74" spans="1:8" x14ac:dyDescent="0.25">
      <c r="A74">
        <f t="shared" si="13"/>
        <v>73</v>
      </c>
      <c r="B74" s="7">
        <v>100.61863750342371</v>
      </c>
      <c r="C74" s="7">
        <v>402.90431196707982</v>
      </c>
      <c r="D74" s="7">
        <v>5054.5507125506383</v>
      </c>
      <c r="E74">
        <f t="shared" si="9"/>
        <v>3.1018953771527435</v>
      </c>
      <c r="F74">
        <f t="shared" si="10"/>
        <v>1</v>
      </c>
      <c r="G74">
        <f t="shared" si="11"/>
        <v>1</v>
      </c>
      <c r="H74">
        <f t="shared" si="12"/>
        <v>1</v>
      </c>
    </row>
    <row r="75" spans="1:8" x14ac:dyDescent="0.25">
      <c r="A75">
        <f t="shared" si="13"/>
        <v>74</v>
      </c>
      <c r="B75" s="7">
        <v>100.33106409056994</v>
      </c>
      <c r="C75" s="7">
        <v>405.25783176204061</v>
      </c>
      <c r="D75" s="7">
        <v>5077.5382917851248</v>
      </c>
      <c r="E75">
        <f t="shared" si="9"/>
        <v>3.1741125398318815</v>
      </c>
      <c r="F75">
        <f t="shared" si="10"/>
        <v>1</v>
      </c>
      <c r="G75">
        <f t="shared" si="11"/>
        <v>1</v>
      </c>
      <c r="H75">
        <f t="shared" si="12"/>
        <v>1</v>
      </c>
    </row>
  </sheetData>
  <conditionalFormatting sqref="F2:H75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F55AD19E22774A9C448F529FA1BABF" ma:contentTypeVersion="2" ma:contentTypeDescription="Create a new document." ma:contentTypeScope="" ma:versionID="fafa354ba76443b782316ba9cb66c994">
  <xsd:schema xmlns:xsd="http://www.w3.org/2001/XMLSchema" xmlns:xs="http://www.w3.org/2001/XMLSchema" xmlns:p="http://schemas.microsoft.com/office/2006/metadata/properties" xmlns:ns2="1b4a62d9-e1af-4148-a34f-6d81cc02d1a8" targetNamespace="http://schemas.microsoft.com/office/2006/metadata/properties" ma:root="true" ma:fieldsID="4bcbc80da273dbe85f578e538f92ebf0" ns2:_="">
    <xsd:import namespace="1b4a62d9-e1af-4148-a34f-6d81cc02d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a62d9-e1af-4148-a34f-6d81cc02d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D74E94-BA53-44DE-A4E6-6AC8341DE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a62d9-e1af-4148-a34f-6d81cc02d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D8DAC-CB10-4558-A782-F8CF223161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386D0-6991-4DFB-94A5-6F0C9A9D36B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4a62d9-e1af-4148-a34f-6d81cc02d1a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Simulation</vt:lpstr>
      <vt:lpstr>NormalOperation</vt:lpstr>
      <vt:lpstr>RunToFailure</vt:lpstr>
      <vt:lpstr>Avg_P</vt:lpstr>
      <vt:lpstr>avg_T</vt:lpstr>
      <vt:lpstr>Avg_V</vt:lpstr>
      <vt:lpstr>beta_0</vt:lpstr>
      <vt:lpstr>beta_1</vt:lpstr>
      <vt:lpstr>beta_2</vt:lpstr>
      <vt:lpstr>SD</vt:lpstr>
      <vt:lpstr>SD_P</vt:lpstr>
      <vt:lpstr>SD_T</vt:lpstr>
      <vt:lpstr>sd_V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2015-06-05T18:19:34Z</dcterms:created>
  <dcterms:modified xsi:type="dcterms:W3CDTF">2024-05-02T14:29:18Z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0x0101008AF55AD19E22774A9C448F529FA1BABF</vt:lpwstr>
  </property>
</Properties>
</file>