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Learning\WCM\"/>
    </mc:Choice>
  </mc:AlternateContent>
  <xr:revisionPtr revIDLastSave="0" documentId="13_ncr:1_{76BBCA67-F5AB-4CD6-AF0F-02650BCC880D}" xr6:coauthVersionLast="47" xr6:coauthVersionMax="47" xr10:uidLastSave="{00000000-0000-0000-0000-000000000000}"/>
  <bookViews>
    <workbookView xWindow="-120" yWindow="-120" windowWidth="57840" windowHeight="32040" activeTab="2" xr2:uid="{00000000-000D-0000-FFFF-FFFF00000000}"/>
  </bookViews>
  <sheets>
    <sheet name="Beregninger" sheetId="1" r:id="rId1"/>
    <sheet name="FTA" sheetId="2" r:id="rId2"/>
    <sheet name="RBD" sheetId="3" r:id="rId3"/>
  </sheets>
  <definedNames>
    <definedName name="CMCost">Beregninger!$B$14</definedName>
    <definedName name="lambda">Beregninger!$B$16</definedName>
    <definedName name="p_Mo">Beregninger!$E$2</definedName>
    <definedName name="p_MP">Beregninger!$E$5</definedName>
    <definedName name="p_Pu">RBD!$C$29</definedName>
    <definedName name="p_Pu1">Beregninger!$E$6</definedName>
    <definedName name="p_Pu2">Beregninger!$E$7</definedName>
    <definedName name="p_Va">RBD!$C$28</definedName>
    <definedName name="p_Va1">Beregninger!$E$3</definedName>
    <definedName name="p_Va2">Beregninger!$E$4</definedName>
    <definedName name="PMCOst">Beregninger!$B$13</definedName>
    <definedName name="q_Mo">Beregninger!$D$2</definedName>
    <definedName name="q_MP">Beregninger!$D$5</definedName>
    <definedName name="q_Pu1">Beregninger!$D$6</definedName>
    <definedName name="q_Pu2">Beregninger!$D$7</definedName>
    <definedName name="q_Va1">Beregninger!$D$3</definedName>
    <definedName name="q_Va2">Beregninger!$D$4</definedName>
    <definedName name="solver_adj" localSheetId="0" hidden="1">Beregninger!#REF!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Beregninger!$B$18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tau">Beregninger!#REF!</definedName>
    <definedName name="Tau0">Beregninger!$B$10</definedName>
    <definedName name="UCost">Beregninger!$B$15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9" i="3"/>
  <c r="C28" i="3"/>
  <c r="E4" i="1"/>
  <c r="E5" i="1"/>
  <c r="E6" i="1"/>
  <c r="E7" i="1"/>
  <c r="E3" i="1"/>
  <c r="E33" i="3"/>
  <c r="B2" i="1" l="1"/>
  <c r="D7" i="1"/>
  <c r="D6" i="1"/>
  <c r="D5" i="1"/>
  <c r="J7" i="1" s="1"/>
  <c r="D4" i="1"/>
  <c r="J4" i="1" s="1"/>
  <c r="D3" i="1"/>
  <c r="J3" i="1" s="1"/>
  <c r="L8" i="1"/>
  <c r="L2" i="1"/>
  <c r="L5" i="1"/>
  <c r="L6" i="1"/>
  <c r="L3" i="1"/>
  <c r="L4" i="1"/>
  <c r="L7" i="1"/>
  <c r="L10" i="1"/>
  <c r="D2" i="1" l="1"/>
  <c r="J2" i="1" s="1"/>
  <c r="E2" i="1"/>
  <c r="J5" i="1"/>
  <c r="J6" i="1"/>
  <c r="C26" i="3" l="1"/>
  <c r="C33" i="3"/>
  <c r="J10" i="1"/>
  <c r="J8" i="1"/>
  <c r="J12" i="1" l="1"/>
</calcChain>
</file>

<file path=xl/sharedStrings.xml><?xml version="1.0" encoding="utf-8"?>
<sst xmlns="http://schemas.openxmlformats.org/spreadsheetml/2006/main" count="76" uniqueCount="64">
  <si>
    <t>ID</t>
  </si>
  <si>
    <r>
      <t>MTTF</t>
    </r>
    <r>
      <rPr>
        <vertAlign val="subscript"/>
        <sz val="12"/>
        <color indexed="9"/>
        <rFont val="Times New Roman"/>
        <family val="1"/>
      </rPr>
      <t>W</t>
    </r>
  </si>
  <si>
    <t>MDT</t>
  </si>
  <si>
    <t>Mo</t>
  </si>
  <si>
    <t>Va1</t>
  </si>
  <si>
    <t>Va2</t>
  </si>
  <si>
    <t>MP</t>
  </si>
  <si>
    <t>Pu1</t>
  </si>
  <si>
    <t>Pu2</t>
  </si>
  <si>
    <t>q</t>
  </si>
  <si>
    <t>p</t>
  </si>
  <si>
    <t>{Mo}</t>
  </si>
  <si>
    <t>{Va1,Pu2}</t>
  </si>
  <si>
    <t>{Va2,Pu1}</t>
  </si>
  <si>
    <t>{Va1,Va2}</t>
  </si>
  <si>
    <t>{Pu1,Pu2}</t>
  </si>
  <si>
    <t>{MP}</t>
  </si>
  <si>
    <t>Ps</t>
  </si>
  <si>
    <t>Ps+Qo</t>
  </si>
  <si>
    <t>Qo</t>
  </si>
  <si>
    <t>(OK!)</t>
  </si>
  <si>
    <t>Minimale kuttmengder</t>
  </si>
  <si>
    <t>Strukturfunksjon</t>
  </si>
  <si>
    <t>Formel</t>
  </si>
  <si>
    <t>Kuttmengder</t>
  </si>
  <si>
    <t>Bidrag</t>
  </si>
  <si>
    <t>Fra RBD:</t>
  </si>
  <si>
    <t>Fra FTA:</t>
  </si>
  <si>
    <t>Trinn 2</t>
  </si>
  <si>
    <r>
      <t>f</t>
    </r>
    <r>
      <rPr>
        <sz val="12"/>
        <rFont val="Calibri"/>
        <family val="2"/>
      </rPr>
      <t>(</t>
    </r>
    <r>
      <rPr>
        <b/>
        <sz val="12"/>
        <rFont val="Calibri"/>
        <family val="2"/>
      </rPr>
      <t>x</t>
    </r>
    <r>
      <rPr>
        <sz val="12"/>
        <rFont val="Calibri"/>
        <family val="2"/>
      </rPr>
      <t>) = (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 xml:space="preserve">Mo </t>
    </r>
    <r>
      <rPr>
        <sz val="12"/>
        <rFont val="Calibri"/>
        <family val="2"/>
      </rPr>
      <t xml:space="preserve">+ 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 xml:space="preserve">Mo </t>
    </r>
    <r>
      <rPr>
        <sz val="12"/>
        <rFont val="Calibri"/>
        <family val="2"/>
      </rPr>
      <t xml:space="preserve">- 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i/>
        <vertAlign val="subscript"/>
        <sz val="12"/>
        <color rgb="FFFF0000"/>
        <rFont val="Calibri"/>
        <family val="2"/>
      </rPr>
      <t>Mo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Mo</t>
    </r>
    <r>
      <rPr>
        <sz val="12"/>
        <rFont val="Calibri"/>
        <family val="2"/>
      </rPr>
      <t>)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>MP</t>
    </r>
  </si>
  <si>
    <r>
      <t>f</t>
    </r>
    <r>
      <rPr>
        <sz val="12"/>
        <rFont val="Calibri"/>
        <family val="2"/>
      </rPr>
      <t>(</t>
    </r>
    <r>
      <rPr>
        <b/>
        <sz val="12"/>
        <rFont val="Calibri"/>
        <family val="2"/>
      </rPr>
      <t>x</t>
    </r>
    <r>
      <rPr>
        <sz val="12"/>
        <rFont val="Calibri"/>
        <family val="2"/>
      </rPr>
      <t xml:space="preserve">) = 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Mo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+ 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Mo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- 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i/>
        <vertAlign val="subscript"/>
        <sz val="12"/>
        <color rgb="FFFF0000"/>
        <rFont val="Calibri"/>
        <family val="2"/>
      </rPr>
      <t>Mo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Mo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>MP</t>
    </r>
  </si>
  <si>
    <t>Trinn 4 - Stryk potenser</t>
  </si>
  <si>
    <r>
      <t>f</t>
    </r>
    <r>
      <rPr>
        <sz val="12"/>
        <rFont val="Calibri"/>
        <family val="2"/>
      </rPr>
      <t>(</t>
    </r>
    <r>
      <rPr>
        <b/>
        <sz val="12"/>
        <rFont val="Calibri"/>
        <family val="2"/>
      </rPr>
      <t>x</t>
    </r>
    <r>
      <rPr>
        <sz val="12"/>
        <rFont val="Calibri"/>
        <family val="2"/>
      </rPr>
      <t xml:space="preserve">) = 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Mo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+ 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Mo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- 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Va1</t>
    </r>
    <r>
      <rPr>
        <i/>
        <sz val="12"/>
        <color rgb="FFFF0000"/>
        <rFont val="Calibri"/>
        <family val="2"/>
      </rPr>
      <t>x</t>
    </r>
    <r>
      <rPr>
        <vertAlign val="subscript"/>
        <sz val="12"/>
        <color rgb="FFFF0000"/>
        <rFont val="Calibri"/>
        <family val="2"/>
      </rPr>
      <t>Pu1</t>
    </r>
    <r>
      <rPr>
        <i/>
        <sz val="12"/>
        <color rgb="FFFF0000"/>
        <rFont val="Calibri"/>
        <family val="2"/>
      </rPr>
      <t>x</t>
    </r>
    <r>
      <rPr>
        <i/>
        <vertAlign val="subscript"/>
        <sz val="12"/>
        <color rgb="FFFF0000"/>
        <rFont val="Calibri"/>
        <family val="2"/>
      </rPr>
      <t>Mo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Va2</t>
    </r>
    <r>
      <rPr>
        <i/>
        <sz val="12"/>
        <color rgb="FF0000FF"/>
        <rFont val="Calibri"/>
        <family val="2"/>
      </rPr>
      <t>x</t>
    </r>
    <r>
      <rPr>
        <vertAlign val="subscript"/>
        <sz val="12"/>
        <color rgb="FF0000FF"/>
        <rFont val="Calibri"/>
        <family val="2"/>
      </rPr>
      <t>Pu2</t>
    </r>
    <r>
      <rPr>
        <i/>
        <sz val="12"/>
        <color theme="9" tint="-0.499984740745262"/>
        <rFont val="Calibri"/>
        <family val="2"/>
      </rPr>
      <t>x</t>
    </r>
    <r>
      <rPr>
        <vertAlign val="subscript"/>
        <sz val="12"/>
        <color theme="9" tint="-0.499984740745262"/>
        <rFont val="Calibri"/>
        <family val="2"/>
      </rPr>
      <t>MP</t>
    </r>
  </si>
  <si>
    <r>
      <rPr>
        <sz val="12"/>
        <rFont val="Arial"/>
        <family val="2"/>
      </rPr>
      <t>p</t>
    </r>
    <r>
      <rPr>
        <i/>
        <vertAlign val="subscript"/>
        <sz val="12"/>
        <rFont val="Arial"/>
        <family val="2"/>
      </rPr>
      <t>S</t>
    </r>
    <r>
      <rPr>
        <i/>
        <sz val="12"/>
        <rFont val="Arial"/>
        <family val="2"/>
      </rPr>
      <t xml:space="preserve"> = </t>
    </r>
    <r>
      <rPr>
        <sz val="12"/>
        <rFont val="Arial"/>
        <family val="2"/>
      </rPr>
      <t>h</t>
    </r>
    <r>
      <rPr>
        <i/>
        <sz val="12"/>
        <rFont val="Arial"/>
        <family val="2"/>
      </rPr>
      <t>(</t>
    </r>
    <r>
      <rPr>
        <b/>
        <i/>
        <sz val="12"/>
        <rFont val="Arial"/>
        <family val="2"/>
      </rPr>
      <t>p</t>
    </r>
    <r>
      <rPr>
        <i/>
        <sz val="12"/>
        <rFont val="Arial"/>
        <family val="2"/>
      </rPr>
      <t>)</t>
    </r>
    <r>
      <rPr>
        <sz val="12"/>
        <rFont val="Arial"/>
        <family val="2"/>
      </rPr>
      <t xml:space="preserve"> =</t>
    </r>
    <r>
      <rPr>
        <sz val="12"/>
        <rFont val="Calibri"/>
        <family val="2"/>
      </rPr>
      <t xml:space="preserve"> </t>
    </r>
    <r>
      <rPr>
        <i/>
        <sz val="12"/>
        <color rgb="FFFF0000"/>
        <rFont val="Calibri"/>
        <family val="2"/>
      </rPr>
      <t>p</t>
    </r>
    <r>
      <rPr>
        <vertAlign val="subscript"/>
        <sz val="12"/>
        <color rgb="FFFF0000"/>
        <rFont val="Calibri"/>
        <family val="2"/>
      </rPr>
      <t xml:space="preserve">Va1 </t>
    </r>
    <r>
      <rPr>
        <i/>
        <sz val="12"/>
        <color rgb="FFFF0000"/>
        <rFont val="Calibri"/>
        <family val="2"/>
      </rPr>
      <t>p</t>
    </r>
    <r>
      <rPr>
        <vertAlign val="subscript"/>
        <sz val="12"/>
        <color rgb="FFFF0000"/>
        <rFont val="Calibri"/>
        <family val="2"/>
      </rPr>
      <t xml:space="preserve">Pu1 </t>
    </r>
    <r>
      <rPr>
        <i/>
        <sz val="12"/>
        <color rgb="FFFF0000"/>
        <rFont val="Calibri"/>
        <family val="2"/>
      </rPr>
      <t>p</t>
    </r>
    <r>
      <rPr>
        <vertAlign val="subscript"/>
        <sz val="12"/>
        <color rgb="FFFF0000"/>
        <rFont val="Calibri"/>
        <family val="2"/>
      </rPr>
      <t xml:space="preserve">Mo </t>
    </r>
    <r>
      <rPr>
        <i/>
        <sz val="12"/>
        <color theme="9" tint="-0.499984740745262"/>
        <rFont val="Calibri"/>
        <family val="2"/>
      </rPr>
      <t>p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+ </t>
    </r>
    <r>
      <rPr>
        <i/>
        <sz val="12"/>
        <color rgb="FF0000FF"/>
        <rFont val="Calibri"/>
        <family val="2"/>
      </rPr>
      <t>p</t>
    </r>
    <r>
      <rPr>
        <vertAlign val="subscript"/>
        <sz val="12"/>
        <color rgb="FF0000FF"/>
        <rFont val="Calibri"/>
        <family val="2"/>
      </rPr>
      <t xml:space="preserve">Va2 </t>
    </r>
    <r>
      <rPr>
        <i/>
        <sz val="12"/>
        <color rgb="FF0000FF"/>
        <rFont val="Calibri"/>
        <family val="2"/>
      </rPr>
      <t>p</t>
    </r>
    <r>
      <rPr>
        <vertAlign val="subscript"/>
        <sz val="12"/>
        <color rgb="FF0000FF"/>
        <rFont val="Calibri"/>
        <family val="2"/>
      </rPr>
      <t xml:space="preserve">Pu2 </t>
    </r>
    <r>
      <rPr>
        <i/>
        <sz val="12"/>
        <color rgb="FF0000FF"/>
        <rFont val="Calibri"/>
        <family val="2"/>
      </rPr>
      <t>p</t>
    </r>
    <r>
      <rPr>
        <vertAlign val="subscript"/>
        <sz val="12"/>
        <color rgb="FF0000FF"/>
        <rFont val="Calibri"/>
        <family val="2"/>
      </rPr>
      <t xml:space="preserve">Mo </t>
    </r>
    <r>
      <rPr>
        <i/>
        <sz val="12"/>
        <color theme="9" tint="-0.499984740745262"/>
        <rFont val="Calibri"/>
        <family val="2"/>
      </rPr>
      <t>p</t>
    </r>
    <r>
      <rPr>
        <vertAlign val="subscript"/>
        <sz val="12"/>
        <color theme="9" tint="-0.499984740745262"/>
        <rFont val="Calibri"/>
        <family val="2"/>
      </rPr>
      <t xml:space="preserve">MP </t>
    </r>
    <r>
      <rPr>
        <sz val="12"/>
        <rFont val="Calibri"/>
        <family val="2"/>
      </rPr>
      <t xml:space="preserve">- </t>
    </r>
    <r>
      <rPr>
        <i/>
        <sz val="12"/>
        <color rgb="FFFF0000"/>
        <rFont val="Calibri"/>
        <family val="2"/>
      </rPr>
      <t>p</t>
    </r>
    <r>
      <rPr>
        <vertAlign val="subscript"/>
        <sz val="12"/>
        <color rgb="FFFF0000"/>
        <rFont val="Calibri"/>
        <family val="2"/>
      </rPr>
      <t xml:space="preserve">Va1 </t>
    </r>
    <r>
      <rPr>
        <i/>
        <sz val="12"/>
        <color rgb="FFFF0000"/>
        <rFont val="Calibri"/>
        <family val="2"/>
      </rPr>
      <t>p</t>
    </r>
    <r>
      <rPr>
        <vertAlign val="subscript"/>
        <sz val="12"/>
        <color rgb="FFFF0000"/>
        <rFont val="Calibri"/>
        <family val="2"/>
      </rPr>
      <t xml:space="preserve">Pu1 </t>
    </r>
    <r>
      <rPr>
        <i/>
        <sz val="12"/>
        <color rgb="FFFF0000"/>
        <rFont val="Calibri"/>
        <family val="2"/>
      </rPr>
      <t>p</t>
    </r>
    <r>
      <rPr>
        <i/>
        <vertAlign val="subscript"/>
        <sz val="12"/>
        <color rgb="FFFF0000"/>
        <rFont val="Calibri"/>
        <family val="2"/>
      </rPr>
      <t xml:space="preserve">Mo </t>
    </r>
    <r>
      <rPr>
        <i/>
        <sz val="12"/>
        <color rgb="FF0000FF"/>
        <rFont val="Calibri"/>
        <family val="2"/>
      </rPr>
      <t>p</t>
    </r>
    <r>
      <rPr>
        <vertAlign val="subscript"/>
        <sz val="12"/>
        <color rgb="FF0000FF"/>
        <rFont val="Calibri"/>
        <family val="2"/>
      </rPr>
      <t xml:space="preserve">Va2 </t>
    </r>
    <r>
      <rPr>
        <i/>
        <sz val="12"/>
        <color rgb="FF0000FF"/>
        <rFont val="Calibri"/>
        <family val="2"/>
      </rPr>
      <t>p</t>
    </r>
    <r>
      <rPr>
        <vertAlign val="subscript"/>
        <sz val="12"/>
        <color rgb="FF0000FF"/>
        <rFont val="Calibri"/>
        <family val="2"/>
      </rPr>
      <t xml:space="preserve">Pu2 </t>
    </r>
    <r>
      <rPr>
        <i/>
        <sz val="12"/>
        <color theme="9" tint="-0.499984740745262"/>
        <rFont val="Calibri"/>
        <family val="2"/>
      </rPr>
      <t>p</t>
    </r>
    <r>
      <rPr>
        <vertAlign val="subscript"/>
        <sz val="12"/>
        <color theme="9" tint="-0.499984740745262"/>
        <rFont val="Calibri"/>
        <family val="2"/>
      </rPr>
      <t>MP</t>
    </r>
  </si>
  <si>
    <r>
      <t xml:space="preserve">Trinn 5 - Finn </t>
    </r>
    <r>
      <rPr>
        <b/>
        <i/>
        <sz val="12"/>
        <rFont val="Arial"/>
        <family val="2"/>
      </rPr>
      <t>p</t>
    </r>
    <r>
      <rPr>
        <b/>
        <i/>
        <vertAlign val="subscript"/>
        <sz val="12"/>
        <rFont val="Arial"/>
        <family val="2"/>
      </rPr>
      <t>i</t>
    </r>
    <r>
      <rPr>
        <b/>
        <sz val="12"/>
        <rFont val="Arial"/>
        <family val="2"/>
      </rPr>
      <t>-ene ved formler for pålitelighet, se egen fane "Beregninger"</t>
    </r>
  </si>
  <si>
    <r>
      <t xml:space="preserve">Trinn 6 - Bytt ut </t>
    </r>
    <r>
      <rPr>
        <b/>
        <i/>
        <sz val="12"/>
        <rFont val="Arial"/>
        <family val="2"/>
      </rPr>
      <t>x</t>
    </r>
    <r>
      <rPr>
        <b/>
        <sz val="12"/>
        <rFont val="Arial"/>
        <family val="2"/>
      </rPr>
      <t xml:space="preserve">-ene med </t>
    </r>
    <r>
      <rPr>
        <b/>
        <i/>
        <sz val="12"/>
        <rFont val="Arial"/>
        <family val="2"/>
      </rPr>
      <t>p</t>
    </r>
    <r>
      <rPr>
        <b/>
        <sz val="12"/>
        <rFont val="Arial"/>
        <family val="2"/>
      </rPr>
      <t xml:space="preserve">-er i strukturfunksjonen </t>
    </r>
  </si>
  <si>
    <t>Trinn 6 - Systempålitelighet, smart beregning (håndregning)</t>
  </si>
  <si>
    <r>
      <t>p</t>
    </r>
    <r>
      <rPr>
        <vertAlign val="subscript"/>
        <sz val="12"/>
        <rFont val="Calibri"/>
        <family val="2"/>
      </rPr>
      <t xml:space="preserve">Va </t>
    </r>
    <r>
      <rPr>
        <sz val="12"/>
        <rFont val="Calibri"/>
        <family val="2"/>
      </rPr>
      <t xml:space="preserve">= 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 xml:space="preserve">Va1 </t>
    </r>
    <r>
      <rPr>
        <sz val="12"/>
        <rFont val="Calibri"/>
        <family val="2"/>
      </rPr>
      <t xml:space="preserve">= 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 xml:space="preserve">Va2 </t>
    </r>
    <r>
      <rPr>
        <sz val="12"/>
        <rFont val="Calibri"/>
        <family val="2"/>
      </rPr>
      <t>=</t>
    </r>
  </si>
  <si>
    <r>
      <t>p</t>
    </r>
    <r>
      <rPr>
        <vertAlign val="subscript"/>
        <sz val="12"/>
        <rFont val="Calibri"/>
        <family val="2"/>
      </rPr>
      <t xml:space="preserve">Pu </t>
    </r>
    <r>
      <rPr>
        <sz val="12"/>
        <rFont val="Calibri"/>
        <family val="2"/>
      </rPr>
      <t xml:space="preserve">= 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 xml:space="preserve">Pu1 </t>
    </r>
    <r>
      <rPr>
        <sz val="12"/>
        <rFont val="Calibri"/>
        <family val="2"/>
      </rPr>
      <t xml:space="preserve">= 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 xml:space="preserve">Pu2 </t>
    </r>
    <r>
      <rPr>
        <sz val="12"/>
        <rFont val="Calibri"/>
        <family val="2"/>
      </rPr>
      <t>=</t>
    </r>
  </si>
  <si>
    <r>
      <t>p</t>
    </r>
    <r>
      <rPr>
        <vertAlign val="subscript"/>
        <sz val="12"/>
        <rFont val="Calibri"/>
        <family val="2"/>
      </rPr>
      <t xml:space="preserve">Mo </t>
    </r>
    <r>
      <rPr>
        <sz val="12"/>
        <rFont val="Calibri"/>
        <family val="2"/>
      </rPr>
      <t>=</t>
    </r>
  </si>
  <si>
    <r>
      <t>p</t>
    </r>
    <r>
      <rPr>
        <vertAlign val="subscript"/>
        <sz val="12"/>
        <rFont val="Calibri"/>
        <family val="2"/>
      </rPr>
      <t xml:space="preserve">MP </t>
    </r>
    <r>
      <rPr>
        <sz val="12"/>
        <rFont val="Calibri"/>
        <family val="2"/>
      </rPr>
      <t>=</t>
    </r>
  </si>
  <si>
    <r>
      <t>p</t>
    </r>
    <r>
      <rPr>
        <i/>
        <vertAlign val="subscript"/>
        <sz val="12"/>
        <rFont val="Calibri"/>
        <family val="2"/>
      </rPr>
      <t>S</t>
    </r>
    <r>
      <rPr>
        <sz val="12"/>
        <rFont val="Calibri"/>
        <family val="2"/>
      </rPr>
      <t xml:space="preserve"> =</t>
    </r>
    <r>
      <rPr>
        <b/>
        <i/>
        <sz val="12"/>
        <rFont val="Calibri"/>
        <family val="2"/>
      </rPr>
      <t xml:space="preserve"> </t>
    </r>
    <r>
      <rPr>
        <i/>
        <sz val="12"/>
        <rFont val="Calibri"/>
        <family val="2"/>
      </rPr>
      <t>h</t>
    </r>
    <r>
      <rPr>
        <sz val="12"/>
        <rFont val="Calibri"/>
        <family val="2"/>
      </rPr>
      <t>(</t>
    </r>
    <r>
      <rPr>
        <b/>
        <sz val="12"/>
        <rFont val="Calibri"/>
        <family val="2"/>
      </rPr>
      <t>p</t>
    </r>
    <r>
      <rPr>
        <sz val="12"/>
        <rFont val="Calibri"/>
        <family val="2"/>
      </rPr>
      <t>) = (2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Va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Pu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Va</t>
    </r>
    <r>
      <rPr>
        <vertAlign val="superscript"/>
        <sz val="12"/>
        <rFont val="Calibri"/>
        <family val="2"/>
      </rPr>
      <t>2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Pu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MP</t>
    </r>
    <r>
      <rPr>
        <i/>
        <sz val="12"/>
        <rFont val="Calibri"/>
        <family val="2"/>
      </rPr>
      <t>p</t>
    </r>
    <r>
      <rPr>
        <vertAlign val="subscript"/>
        <sz val="12"/>
        <rFont val="Calibri"/>
        <family val="2"/>
      </rPr>
      <t>Mo</t>
    </r>
  </si>
  <si>
    <t>Tallsvar=</t>
  </si>
  <si>
    <t>{Mo,Va2}</t>
  </si>
  <si>
    <t>{Mo,Pu2}</t>
  </si>
  <si>
    <t>{Mo,Va1}</t>
  </si>
  <si>
    <t>{Mo,Pu1}</t>
  </si>
  <si>
    <t>Trinn 1 - Oversett fysisk system til pålitelighetsblokkdiagram</t>
  </si>
  <si>
    <t>Trinn 3 - Løs opp parenteser</t>
  </si>
  <si>
    <t>Formler pålitelighet</t>
  </si>
  <si>
    <r>
      <rPr>
        <i/>
        <sz val="10"/>
        <rFont val="Arial"/>
        <family val="2"/>
      </rPr>
      <t>- A</t>
    </r>
    <r>
      <rPr>
        <sz val="10"/>
        <rFont val="Arial"/>
        <family val="2"/>
      </rPr>
      <t>=Tilgjengelighet</t>
    </r>
  </si>
  <si>
    <r>
      <rPr>
        <i/>
        <sz val="10"/>
        <rFont val="Arial"/>
        <family val="2"/>
      </rPr>
      <t>- z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>) =Sviktintensitet</t>
    </r>
  </si>
  <si>
    <r>
      <rPr>
        <i/>
        <sz val="10"/>
        <rFont val="Arial"/>
        <family val="2"/>
      </rPr>
      <t>- R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>) = Overlevelsessannsynlighet</t>
    </r>
  </si>
  <si>
    <t>Bruker her</t>
  </si>
  <si>
    <t>Hvis skjult funksjon (sikkerhet, eller stand-by enhet)</t>
  </si>
  <si>
    <r>
      <rPr>
        <i/>
        <sz val="10"/>
        <rFont val="Arial"/>
        <family val="2"/>
      </rPr>
      <t>q</t>
    </r>
    <r>
      <rPr>
        <sz val="10"/>
        <rFont val="Arial"/>
      </rPr>
      <t xml:space="preserve"> = PFD = Utilgjengelighet =</t>
    </r>
    <r>
      <rPr>
        <i/>
        <sz val="10"/>
        <rFont val="Symbol"/>
        <family val="1"/>
        <charset val="2"/>
      </rPr>
      <t xml:space="preserve"> lt</t>
    </r>
    <r>
      <rPr>
        <sz val="10"/>
        <rFont val="Arial"/>
      </rPr>
      <t>/2</t>
    </r>
  </si>
  <si>
    <r>
      <rPr>
        <i/>
        <sz val="10"/>
        <rFont val="Arial"/>
        <family val="2"/>
      </rPr>
      <t xml:space="preserve">p </t>
    </r>
    <r>
      <rPr>
        <sz val="10"/>
        <rFont val="Arial"/>
      </rPr>
      <t>= 1-</t>
    </r>
    <r>
      <rPr>
        <i/>
        <sz val="10"/>
        <rFont val="Arial"/>
        <family val="2"/>
      </rPr>
      <t>q</t>
    </r>
  </si>
  <si>
    <r>
      <rPr>
        <i/>
        <sz val="10"/>
        <rFont val="Arial"/>
        <family val="2"/>
      </rPr>
      <t xml:space="preserve">p </t>
    </r>
    <r>
      <rPr>
        <sz val="10"/>
        <rFont val="Arial"/>
        <family val="2"/>
      </rPr>
      <t xml:space="preserve">= </t>
    </r>
    <r>
      <rPr>
        <i/>
        <sz val="10"/>
        <rFont val="Arial"/>
        <family val="2"/>
      </rPr>
      <t xml:space="preserve">A </t>
    </r>
    <r>
      <rPr>
        <sz val="10"/>
        <rFont val="Arial"/>
        <family val="2"/>
      </rPr>
      <t>= MTTF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/(MTTF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+MDT)</t>
    </r>
  </si>
  <si>
    <t>PFD = Probability of Failure on Demand</t>
  </si>
  <si>
    <r>
      <rPr>
        <i/>
        <sz val="10"/>
        <rFont val="Symbol"/>
        <family val="1"/>
        <charset val="2"/>
      </rPr>
      <t xml:space="preserve">l </t>
    </r>
    <r>
      <rPr>
        <sz val="10"/>
        <rFont val="Arial"/>
      </rPr>
      <t>= 1/MTTF</t>
    </r>
  </si>
  <si>
    <t>Definisjoner</t>
  </si>
  <si>
    <t>Kan bruke ulike mål for pålitelighet, må tenke på hva som er relevant</t>
  </si>
  <si>
    <t>{Mo,Mo}</t>
  </si>
  <si>
    <t>--&gt;{Mo}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</si>
</sst>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name val="Arial"/>
    </font>
    <font>
      <sz val="12"/>
      <name val="Times New Roman"/>
      <family val="1"/>
    </font>
    <font>
      <sz val="12"/>
      <color indexed="9"/>
      <name val="Times New Roman"/>
      <family val="1"/>
    </font>
    <font>
      <vertAlign val="subscript"/>
      <sz val="12"/>
      <color indexed="9"/>
      <name val="Times New Roman"/>
      <family val="1"/>
    </font>
    <font>
      <sz val="10"/>
      <name val="Symbol"/>
      <family val="1"/>
      <charset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2"/>
      <name val="Symbol"/>
      <family val="1"/>
      <charset val="2"/>
    </font>
    <font>
      <b/>
      <sz val="12"/>
      <name val="Calibri"/>
      <family val="2"/>
    </font>
    <font>
      <vertAlign val="subscript"/>
      <sz val="12"/>
      <name val="Calibri"/>
      <family val="2"/>
    </font>
    <font>
      <i/>
      <vertAlign val="subscript"/>
      <sz val="12"/>
      <name val="Calibri"/>
      <family val="2"/>
    </font>
    <font>
      <b/>
      <i/>
      <sz val="12"/>
      <name val="Calibri"/>
      <family val="2"/>
    </font>
    <font>
      <i/>
      <sz val="12"/>
      <color indexed="9"/>
      <name val="Times New Roman"/>
      <family val="1"/>
    </font>
    <font>
      <i/>
      <sz val="12"/>
      <color rgb="FFFF0000"/>
      <name val="Calibri"/>
      <family val="2"/>
    </font>
    <font>
      <vertAlign val="subscript"/>
      <sz val="12"/>
      <color rgb="FFFF0000"/>
      <name val="Calibri"/>
      <family val="2"/>
    </font>
    <font>
      <i/>
      <sz val="12"/>
      <color rgb="FF0000FF"/>
      <name val="Calibri"/>
      <family val="2"/>
    </font>
    <font>
      <vertAlign val="subscript"/>
      <sz val="12"/>
      <color rgb="FF0000FF"/>
      <name val="Calibri"/>
      <family val="2"/>
    </font>
    <font>
      <i/>
      <sz val="12"/>
      <color theme="9" tint="-0.499984740745262"/>
      <name val="Calibri"/>
      <family val="2"/>
    </font>
    <font>
      <vertAlign val="subscript"/>
      <sz val="12"/>
      <color theme="9" tint="-0.499984740745262"/>
      <name val="Calibri"/>
      <family val="2"/>
    </font>
    <font>
      <i/>
      <vertAlign val="subscript"/>
      <sz val="12"/>
      <color rgb="FFFF0000"/>
      <name val="Calibri"/>
      <family val="2"/>
    </font>
    <font>
      <sz val="12"/>
      <name val="Arial"/>
      <family val="2"/>
    </font>
    <font>
      <vertAlign val="superscript"/>
      <sz val="12"/>
      <name val="Calibri"/>
      <family val="2"/>
    </font>
    <font>
      <b/>
      <sz val="10"/>
      <name val="Arial"/>
      <family val="2"/>
    </font>
    <font>
      <i/>
      <vertAlign val="subscript"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2"/>
      <name val="Symbol"/>
      <family val="2"/>
      <charset val="2"/>
    </font>
    <font>
      <b/>
      <sz val="12"/>
      <name val="Arial"/>
      <family val="2"/>
    </font>
    <font>
      <b/>
      <i/>
      <vertAlign val="subscript"/>
      <sz val="12"/>
      <name val="Arial"/>
      <family val="2"/>
    </font>
    <font>
      <sz val="10"/>
      <color theme="0" tint="-0.34998626667073579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i/>
      <sz val="10"/>
      <name val="Symbol"/>
      <family val="1"/>
      <charset val="2"/>
    </font>
    <font>
      <sz val="10"/>
      <name val="Aria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justify" vertical="top" wrapText="1"/>
    </xf>
    <xf numFmtId="0" fontId="4" fillId="0" borderId="0" xfId="0" applyFont="1"/>
    <xf numFmtId="3" fontId="1" fillId="0" borderId="0" xfId="0" applyNumberFormat="1" applyFont="1" applyAlignment="1">
      <alignment horizontal="right" vertical="top" wrapText="1"/>
    </xf>
    <xf numFmtId="0" fontId="6" fillId="3" borderId="0" xfId="0" applyFont="1" applyFill="1"/>
    <xf numFmtId="0" fontId="10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3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0" fillId="0" borderId="2" xfId="0" applyBorder="1"/>
    <xf numFmtId="0" fontId="23" fillId="0" borderId="0" xfId="0" applyFont="1"/>
    <xf numFmtId="0" fontId="25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8" fillId="0" borderId="0" xfId="0" applyFont="1" applyAlignment="1">
      <alignment vertical="center"/>
    </xf>
    <xf numFmtId="0" fontId="32" fillId="0" borderId="0" xfId="0" applyFont="1"/>
    <xf numFmtId="0" fontId="7" fillId="0" borderId="0" xfId="0" quotePrefix="1" applyFont="1"/>
    <xf numFmtId="0" fontId="37" fillId="0" borderId="0" xfId="0" applyFont="1"/>
    <xf numFmtId="0" fontId="0" fillId="4" borderId="0" xfId="0" applyFill="1"/>
    <xf numFmtId="0" fontId="7" fillId="4" borderId="0" xfId="0" applyFont="1" applyFill="1"/>
    <xf numFmtId="0" fontId="33" fillId="4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44182</xdr:colOff>
      <xdr:row>0</xdr:row>
      <xdr:rowOff>0</xdr:rowOff>
    </xdr:from>
    <xdr:to>
      <xdr:col>11</xdr:col>
      <xdr:colOff>244286</xdr:colOff>
      <xdr:row>26</xdr:row>
      <xdr:rowOff>136765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82" y="0"/>
          <a:ext cx="7041775" cy="438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87086</xdr:colOff>
      <xdr:row>0</xdr:row>
      <xdr:rowOff>152399</xdr:rowOff>
    </xdr:from>
    <xdr:to>
      <xdr:col>11</xdr:col>
      <xdr:colOff>530192</xdr:colOff>
      <xdr:row>8</xdr:row>
      <xdr:rowOff>10884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F1CD0F-6880-4F1E-AAA5-D111E4E1F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3886" y="152399"/>
          <a:ext cx="2271906" cy="1164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141143</xdr:rowOff>
        </xdr:from>
        <xdr:to>
          <xdr:col>7</xdr:col>
          <xdr:colOff>514350</xdr:colOff>
          <xdr:row>7</xdr:row>
          <xdr:rowOff>103043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63500</xdr:colOff>
      <xdr:row>1</xdr:row>
      <xdr:rowOff>156728</xdr:rowOff>
    </xdr:from>
    <xdr:to>
      <xdr:col>3</xdr:col>
      <xdr:colOff>151422</xdr:colOff>
      <xdr:row>8</xdr:row>
      <xdr:rowOff>19539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322805"/>
          <a:ext cx="1919653" cy="991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Visio_Drawing.vsd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zoomScale="190" zoomScaleNormal="190" workbookViewId="0">
      <selection activeCell="G41" sqref="G41"/>
    </sheetView>
  </sheetViews>
  <sheetFormatPr defaultRowHeight="12.75"/>
  <cols>
    <col min="1" max="1" width="12.85546875" customWidth="1"/>
    <col min="6" max="6" width="4.85546875" customWidth="1"/>
    <col min="7" max="7" width="9.85546875" customWidth="1"/>
    <col min="8" max="8" width="13.42578125" customWidth="1"/>
    <col min="9" max="9" width="2" customWidth="1"/>
    <col min="10" max="10" width="12.42578125" bestFit="1" customWidth="1"/>
    <col min="11" max="11" width="2.28515625" customWidth="1"/>
  </cols>
  <sheetData>
    <row r="1" spans="1:13" ht="18" customHeight="1" thickBot="1">
      <c r="A1" s="8" t="s">
        <v>0</v>
      </c>
      <c r="B1" s="9" t="s">
        <v>1</v>
      </c>
      <c r="C1" s="9" t="s">
        <v>2</v>
      </c>
      <c r="D1" s="10" t="s">
        <v>9</v>
      </c>
      <c r="E1" s="10" t="s">
        <v>10</v>
      </c>
      <c r="H1" s="1" t="s">
        <v>24</v>
      </c>
      <c r="I1" s="1"/>
      <c r="J1" s="1" t="s">
        <v>25</v>
      </c>
      <c r="K1" s="1"/>
      <c r="L1" s="1" t="s">
        <v>23</v>
      </c>
    </row>
    <row r="2" spans="1:13" ht="15.75">
      <c r="A2" s="11" t="s">
        <v>3</v>
      </c>
      <c r="B2" s="12">
        <f>25000</f>
        <v>25000</v>
      </c>
      <c r="C2" s="13">
        <v>8</v>
      </c>
      <c r="D2" s="14">
        <f>C2/(B2+C2)</f>
        <v>3.1989763275751758E-4</v>
      </c>
      <c r="E2" s="14">
        <f>B2/(B2+C2)</f>
        <v>0.99968010236724247</v>
      </c>
      <c r="H2" s="4" t="s">
        <v>11</v>
      </c>
      <c r="J2">
        <f>q_Mo</f>
        <v>3.1989763275751758E-4</v>
      </c>
      <c r="L2" t="str">
        <f ca="1">_xlfn.FORMULATEXT(J2)</f>
        <v>=q_Mo</v>
      </c>
    </row>
    <row r="3" spans="1:13" ht="15.75">
      <c r="A3" s="11" t="s">
        <v>4</v>
      </c>
      <c r="B3" s="12">
        <v>10000</v>
      </c>
      <c r="C3" s="13">
        <v>24</v>
      </c>
      <c r="D3" s="14">
        <f t="shared" ref="D3:D7" si="0">C3/(B3+C3)</f>
        <v>2.3942537909018356E-3</v>
      </c>
      <c r="E3" s="14">
        <f>B3/(B3+C3)</f>
        <v>0.99760574620909814</v>
      </c>
      <c r="H3" s="4" t="s">
        <v>12</v>
      </c>
      <c r="J3">
        <f>q_Va1*q_Pu2</f>
        <v>1.1437518109403673E-5</v>
      </c>
      <c r="L3" t="str">
        <f t="shared" ref="L3:L7" ca="1" si="1">_xlfn.FORMULATEXT(J3)</f>
        <v>=q_Va1*q_Pu2</v>
      </c>
    </row>
    <row r="4" spans="1:13" ht="15.75">
      <c r="A4" s="11" t="s">
        <v>5</v>
      </c>
      <c r="B4" s="12">
        <v>10000</v>
      </c>
      <c r="C4" s="13">
        <v>24</v>
      </c>
      <c r="D4" s="14">
        <f t="shared" si="0"/>
        <v>2.3942537909018356E-3</v>
      </c>
      <c r="E4" s="14">
        <f t="shared" ref="E4:E7" si="2">B4/(B4+C4)</f>
        <v>0.99760574620909814</v>
      </c>
      <c r="H4" s="4" t="s">
        <v>13</v>
      </c>
      <c r="J4">
        <f>q_Va2*q_Pu1</f>
        <v>1.1437518109403673E-5</v>
      </c>
      <c r="L4" t="str">
        <f t="shared" ca="1" si="1"/>
        <v>=q_Va2*q_Pu1</v>
      </c>
    </row>
    <row r="5" spans="1:13" ht="15.75">
      <c r="A5" s="11" t="s">
        <v>6</v>
      </c>
      <c r="B5" s="12">
        <v>15000</v>
      </c>
      <c r="C5" s="13">
        <v>16</v>
      </c>
      <c r="D5" s="14">
        <f t="shared" si="0"/>
        <v>1.0655301012253596E-3</v>
      </c>
      <c r="E5" s="14">
        <f t="shared" si="2"/>
        <v>0.99893446989877466</v>
      </c>
      <c r="H5" s="4" t="s">
        <v>14</v>
      </c>
      <c r="J5">
        <f>q_Va1*q_Va2</f>
        <v>5.7324512152478108E-6</v>
      </c>
      <c r="L5" t="str">
        <f t="shared" ca="1" si="1"/>
        <v>=q_Va1*q_Va2</v>
      </c>
    </row>
    <row r="6" spans="1:13" ht="15.75">
      <c r="A6" s="11" t="s">
        <v>7</v>
      </c>
      <c r="B6" s="12">
        <v>10000</v>
      </c>
      <c r="C6" s="13">
        <v>48</v>
      </c>
      <c r="D6" s="14">
        <f t="shared" si="0"/>
        <v>4.7770700636942673E-3</v>
      </c>
      <c r="E6" s="14">
        <f t="shared" si="2"/>
        <v>0.99522292993630568</v>
      </c>
      <c r="H6" s="4" t="s">
        <v>15</v>
      </c>
      <c r="J6">
        <f>q_Pu1*q_Pu2</f>
        <v>2.2820398393443952E-5</v>
      </c>
      <c r="L6" t="str">
        <f t="shared" ca="1" si="1"/>
        <v>=q_Pu1*q_Pu2</v>
      </c>
    </row>
    <row r="7" spans="1:13" ht="15.75">
      <c r="A7" s="11" t="s">
        <v>8</v>
      </c>
      <c r="B7" s="12">
        <v>10000</v>
      </c>
      <c r="C7" s="13">
        <v>48</v>
      </c>
      <c r="D7" s="14">
        <f t="shared" si="0"/>
        <v>4.7770700636942673E-3</v>
      </c>
      <c r="E7" s="14">
        <f t="shared" si="2"/>
        <v>0.99522292993630568</v>
      </c>
      <c r="H7" s="4" t="s">
        <v>16</v>
      </c>
      <c r="J7">
        <f>q_MP</f>
        <v>1.0655301012253596E-3</v>
      </c>
      <c r="L7" t="str">
        <f t="shared" ca="1" si="1"/>
        <v>=q_MP</v>
      </c>
      <c r="M7" s="7"/>
    </row>
    <row r="8" spans="1:13">
      <c r="G8" s="6" t="s">
        <v>27</v>
      </c>
      <c r="H8" t="s">
        <v>19</v>
      </c>
      <c r="J8" s="4">
        <f>SUM(J2:J7)</f>
        <v>1.4368556198103763E-3</v>
      </c>
      <c r="L8" t="str">
        <f ca="1">_xlfn.FORMULATEXT(J8)</f>
        <v>=SUM(J2:J7)</v>
      </c>
    </row>
    <row r="10" spans="1:13" ht="15.75">
      <c r="A10" s="2"/>
      <c r="B10" s="3"/>
      <c r="G10" s="6" t="s">
        <v>26</v>
      </c>
      <c r="H10" t="s">
        <v>17</v>
      </c>
      <c r="J10" s="4">
        <f>p_Va1*p_Pu1*p_Mo*p_MP+p_Va2*p_Pu2*p_Mo*p_MP-p_Va1*p_Va2*p_Pu1*p_Pu2*p_Mo*p_MP</f>
        <v>0.99856372015927797</v>
      </c>
      <c r="L10" t="str">
        <f ca="1">_xlfn.FORMULATEXT(J10)</f>
        <v>=p_Va1*p_Pu1*p_Mo*p_MP+p_Va2*p_Pu2*p_Mo*p_MP-p_Va1*p_Va2*p_Pu1*p_Pu2*p_Mo*p_MP</v>
      </c>
    </row>
    <row r="11" spans="1:13" ht="15.75">
      <c r="A11" s="2"/>
      <c r="B11" s="3"/>
    </row>
    <row r="12" spans="1:13">
      <c r="H12" t="s">
        <v>18</v>
      </c>
      <c r="J12">
        <f>J8+J10</f>
        <v>1.0000005757790884</v>
      </c>
      <c r="L12" s="4" t="s">
        <v>20</v>
      </c>
    </row>
    <row r="16" spans="1:13">
      <c r="A16" s="16" t="s">
        <v>49</v>
      </c>
    </row>
    <row r="17" spans="1:1">
      <c r="A17" s="6" t="s">
        <v>61</v>
      </c>
    </row>
    <row r="18" spans="1:1">
      <c r="A18" s="21" t="s">
        <v>50</v>
      </c>
    </row>
    <row r="19" spans="1:1">
      <c r="A19" s="21" t="s">
        <v>51</v>
      </c>
    </row>
    <row r="20" spans="1:1">
      <c r="A20" s="21" t="s">
        <v>52</v>
      </c>
    </row>
    <row r="22" spans="1:1">
      <c r="A22" s="16" t="s">
        <v>53</v>
      </c>
    </row>
    <row r="23" spans="1:1" ht="15.75">
      <c r="A23" s="6" t="s">
        <v>57</v>
      </c>
    </row>
    <row r="25" spans="1:1">
      <c r="A25" s="16" t="s">
        <v>54</v>
      </c>
    </row>
    <row r="26" spans="1:1">
      <c r="A26" s="6" t="s">
        <v>55</v>
      </c>
    </row>
    <row r="27" spans="1:1">
      <c r="A27" s="6" t="s">
        <v>56</v>
      </c>
    </row>
    <row r="29" spans="1:1">
      <c r="A29" s="16" t="s">
        <v>60</v>
      </c>
    </row>
    <row r="30" spans="1:1">
      <c r="A30" s="6" t="s">
        <v>58</v>
      </c>
    </row>
    <row r="31" spans="1:1">
      <c r="A31" s="22" t="s">
        <v>59</v>
      </c>
    </row>
  </sheetData>
  <phoneticPr fontId="5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25"/>
  <sheetViews>
    <sheetView showGridLines="0" zoomScale="175" zoomScaleNormal="175" workbookViewId="0">
      <selection activeCell="G42" sqref="G42"/>
    </sheetView>
  </sheetViews>
  <sheetFormatPr defaultRowHeight="12.75"/>
  <cols>
    <col min="1" max="1" width="11.140625" customWidth="1"/>
  </cols>
  <sheetData>
    <row r="5" spans="1:2">
      <c r="A5" s="6" t="s">
        <v>24</v>
      </c>
    </row>
    <row r="6" spans="1:2">
      <c r="A6" s="23" t="s">
        <v>16</v>
      </c>
      <c r="B6" s="26"/>
    </row>
    <row r="7" spans="1:2">
      <c r="A7" s="23" t="s">
        <v>12</v>
      </c>
      <c r="B7" s="26"/>
    </row>
    <row r="8" spans="1:2">
      <c r="A8" s="23" t="s">
        <v>13</v>
      </c>
      <c r="B8" s="26"/>
    </row>
    <row r="9" spans="1:2">
      <c r="A9" s="23" t="s">
        <v>14</v>
      </c>
      <c r="B9" s="26"/>
    </row>
    <row r="10" spans="1:2">
      <c r="A10" s="23" t="s">
        <v>15</v>
      </c>
      <c r="B10" s="26"/>
    </row>
    <row r="11" spans="1:2">
      <c r="A11" s="24" t="s">
        <v>62</v>
      </c>
      <c r="B11" s="26" t="s">
        <v>63</v>
      </c>
    </row>
    <row r="12" spans="1:2">
      <c r="A12" s="25" t="s">
        <v>43</v>
      </c>
      <c r="B12" s="26"/>
    </row>
    <row r="13" spans="1:2">
      <c r="A13" s="25" t="s">
        <v>44</v>
      </c>
      <c r="B13" s="26"/>
    </row>
    <row r="14" spans="1:2">
      <c r="A14" s="25" t="s">
        <v>45</v>
      </c>
      <c r="B14" s="26"/>
    </row>
    <row r="15" spans="1:2">
      <c r="A15" s="25" t="s">
        <v>46</v>
      </c>
      <c r="B15" s="26"/>
    </row>
    <row r="19" spans="1:1">
      <c r="A19" t="s">
        <v>21</v>
      </c>
    </row>
    <row r="20" spans="1:1">
      <c r="A20" s="26" t="s">
        <v>16</v>
      </c>
    </row>
    <row r="21" spans="1:1">
      <c r="A21" s="26" t="s">
        <v>12</v>
      </c>
    </row>
    <row r="22" spans="1:1">
      <c r="A22" s="26" t="s">
        <v>13</v>
      </c>
    </row>
    <row r="23" spans="1:1">
      <c r="A23" s="26" t="s">
        <v>14</v>
      </c>
    </row>
    <row r="24" spans="1:1">
      <c r="A24" s="26" t="s">
        <v>15</v>
      </c>
    </row>
    <row r="25" spans="1:1">
      <c r="A25" s="26" t="s">
        <v>11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showGridLines="0" tabSelected="1" zoomScale="220" zoomScaleNormal="220" workbookViewId="0"/>
  </sheetViews>
  <sheetFormatPr defaultRowHeight="12.75"/>
  <cols>
    <col min="4" max="4" width="3.85546875" customWidth="1"/>
  </cols>
  <sheetData>
    <row r="1" spans="1:8">
      <c r="A1" s="16" t="s">
        <v>47</v>
      </c>
    </row>
    <row r="9" spans="1:8">
      <c r="A9" s="16" t="s">
        <v>28</v>
      </c>
    </row>
    <row r="10" spans="1:8" ht="15">
      <c r="A10" s="15" t="s">
        <v>22</v>
      </c>
      <c r="B10" s="15"/>
      <c r="C10" s="15"/>
      <c r="D10" s="15"/>
      <c r="E10" s="15"/>
      <c r="F10" s="15"/>
      <c r="G10" s="15"/>
      <c r="H10" s="15"/>
    </row>
    <row r="11" spans="1:8" ht="18.75">
      <c r="A11" s="5" t="s">
        <v>29</v>
      </c>
      <c r="B11" s="15"/>
      <c r="C11" s="15"/>
      <c r="D11" s="15"/>
      <c r="E11" s="15"/>
      <c r="F11" s="15"/>
      <c r="G11" s="15"/>
      <c r="H11" s="15"/>
    </row>
    <row r="12" spans="1:8" ht="15.75">
      <c r="A12" s="5"/>
      <c r="B12" s="15"/>
      <c r="C12" s="15"/>
      <c r="D12" s="15"/>
      <c r="E12" s="15"/>
      <c r="F12" s="15"/>
      <c r="G12" s="15"/>
      <c r="H12" s="15"/>
    </row>
    <row r="13" spans="1:8" ht="15">
      <c r="A13" s="16" t="s">
        <v>48</v>
      </c>
      <c r="B13" s="15"/>
      <c r="C13" s="15"/>
      <c r="D13" s="15"/>
      <c r="E13" s="15"/>
      <c r="F13" s="15"/>
      <c r="G13" s="15"/>
      <c r="H13" s="15"/>
    </row>
    <row r="14" spans="1:8" ht="18.75">
      <c r="A14" s="5" t="s">
        <v>30</v>
      </c>
      <c r="B14" s="15"/>
      <c r="C14" s="15"/>
      <c r="D14" s="15"/>
      <c r="E14" s="15"/>
      <c r="F14" s="15"/>
      <c r="G14" s="15"/>
      <c r="H14" s="15"/>
    </row>
    <row r="15" spans="1:8" ht="15.75">
      <c r="A15" s="5"/>
      <c r="B15" s="15"/>
      <c r="C15" s="15"/>
      <c r="D15" s="15"/>
      <c r="E15" s="15"/>
      <c r="F15" s="15"/>
      <c r="G15" s="15"/>
      <c r="H15" s="15"/>
    </row>
    <row r="16" spans="1:8" ht="15">
      <c r="A16" s="16" t="s">
        <v>31</v>
      </c>
      <c r="B16" s="15"/>
      <c r="C16" s="15"/>
      <c r="D16" s="15"/>
      <c r="E16" s="15"/>
      <c r="F16" s="15"/>
      <c r="G16" s="15"/>
      <c r="H16" s="15"/>
    </row>
    <row r="17" spans="1:8" ht="18.75">
      <c r="A17" s="5" t="s">
        <v>32</v>
      </c>
      <c r="B17" s="15"/>
      <c r="C17" s="15"/>
      <c r="D17" s="15"/>
      <c r="E17" s="15"/>
      <c r="F17" s="15"/>
      <c r="G17" s="15"/>
      <c r="H17" s="15"/>
    </row>
    <row r="18" spans="1:8" ht="15">
      <c r="A18" s="15"/>
      <c r="B18" s="15"/>
      <c r="C18" s="15"/>
      <c r="D18" s="15"/>
      <c r="E18" s="15"/>
      <c r="F18" s="15"/>
      <c r="G18" s="15"/>
      <c r="H18" s="15"/>
    </row>
    <row r="19" spans="1:8" ht="18">
      <c r="A19" s="18" t="s">
        <v>34</v>
      </c>
      <c r="B19" s="15"/>
      <c r="C19" s="15"/>
      <c r="D19" s="15"/>
      <c r="E19" s="15"/>
      <c r="F19" s="15"/>
      <c r="G19" s="15"/>
      <c r="H19" s="15"/>
    </row>
    <row r="20" spans="1:8" ht="15.75">
      <c r="A20" s="18"/>
      <c r="B20" s="15"/>
      <c r="C20" s="15"/>
      <c r="D20" s="15"/>
      <c r="E20" s="15"/>
      <c r="F20" s="15"/>
      <c r="G20" s="15"/>
      <c r="H20" s="15"/>
    </row>
    <row r="21" spans="1:8" ht="15.75">
      <c r="A21" s="18" t="s">
        <v>35</v>
      </c>
      <c r="B21" s="15"/>
      <c r="C21" s="15"/>
      <c r="D21" s="15"/>
      <c r="E21" s="15"/>
      <c r="F21" s="15"/>
      <c r="G21" s="15"/>
      <c r="H21" s="15"/>
    </row>
    <row r="22" spans="1:8" ht="19.5">
      <c r="A22" s="17" t="s">
        <v>33</v>
      </c>
      <c r="B22" s="15"/>
      <c r="C22" s="15"/>
      <c r="D22" s="15"/>
      <c r="E22" s="15"/>
      <c r="F22" s="15"/>
      <c r="G22" s="15"/>
      <c r="H22" s="15"/>
    </row>
    <row r="25" spans="1:8" ht="15.75">
      <c r="A25" s="18" t="s">
        <v>36</v>
      </c>
    </row>
    <row r="26" spans="1:8" ht="18.75">
      <c r="A26" s="7" t="s">
        <v>39</v>
      </c>
      <c r="C26">
        <f>p_Mo</f>
        <v>0.99968010236724247</v>
      </c>
    </row>
    <row r="27" spans="1:8" ht="18.75">
      <c r="A27" s="7" t="s">
        <v>40</v>
      </c>
      <c r="C27">
        <f>p_MP</f>
        <v>0.99893446989877466</v>
      </c>
    </row>
    <row r="28" spans="1:8" ht="18.75">
      <c r="A28" s="7" t="s">
        <v>37</v>
      </c>
      <c r="C28">
        <f>p_Va1</f>
        <v>0.99760574620909814</v>
      </c>
    </row>
    <row r="29" spans="1:8" ht="18.75">
      <c r="A29" s="7" t="s">
        <v>38</v>
      </c>
      <c r="C29">
        <f>p_Pu1</f>
        <v>0.99522292993630568</v>
      </c>
    </row>
    <row r="31" spans="1:8" ht="18.75">
      <c r="A31" s="7" t="s">
        <v>41</v>
      </c>
    </row>
    <row r="33" spans="1:5" ht="15.75">
      <c r="A33" s="19" t="s">
        <v>42</v>
      </c>
      <c r="C33">
        <f>(2*p_Va*p_Pu-p_Va^2*p_Pu^2)*p_MP*p_Mo</f>
        <v>0.99856372015927786</v>
      </c>
      <c r="E33" s="20" t="str">
        <f ca="1">_xlfn.FORMULATEXT(C33)</f>
        <v>=(2*p_Va*p_Pu-p_Va^2*p_Pu^2)*p_MP*p_Mo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2" r:id="rId4">
          <objectPr defaultSize="0" autoPict="0" r:id="rId5">
            <anchor moveWithCells="1">
              <from>
                <xdr:col>4</xdr:col>
                <xdr:colOff>104775</xdr:colOff>
                <xdr:row>2</xdr:row>
                <xdr:rowOff>142875</xdr:rowOff>
              </from>
              <to>
                <xdr:col>7</xdr:col>
                <xdr:colOff>514350</xdr:colOff>
                <xdr:row>7</xdr:row>
                <xdr:rowOff>104775</xdr:rowOff>
              </to>
            </anchor>
          </objectPr>
        </oleObject>
      </mc:Choice>
      <mc:Fallback>
        <oleObject progId="Visio.Drawing.15" shapeId="512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239B793CC064A99ACCBA7A32A226D" ma:contentTypeVersion="8" ma:contentTypeDescription="Create a new document." ma:contentTypeScope="" ma:versionID="462463ee5aa968a93664a57e7c689078">
  <xsd:schema xmlns:xsd="http://www.w3.org/2001/XMLSchema" xmlns:xs="http://www.w3.org/2001/XMLSchema" xmlns:p="http://schemas.microsoft.com/office/2006/metadata/properties" xmlns:ns3="e61fb23a-2256-45ff-8c85-a49dc7f5cee1" targetNamespace="http://schemas.microsoft.com/office/2006/metadata/properties" ma:root="true" ma:fieldsID="f34f9d6679f97c209c07b3b59e8d5dd8" ns3:_="">
    <xsd:import namespace="e61fb23a-2256-45ff-8c85-a49dc7f5ce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fb23a-2256-45ff-8c85-a49dc7f5c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7B2180-7BC5-4990-806D-2B3CEF05FE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22961B-B223-48E5-B527-85833F41B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fb23a-2256-45ff-8c85-a49dc7f5ce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F949A-D124-46DD-9C53-E06447514495}">
  <ds:schemaRefs>
    <ds:schemaRef ds:uri="http://purl.org/dc/elements/1.1/"/>
    <ds:schemaRef ds:uri="http://schemas.microsoft.com/office/2006/metadata/properties"/>
    <ds:schemaRef ds:uri="e61fb23a-2256-45ff-8c85-a49dc7f5cee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Beregninger</vt:lpstr>
      <vt:lpstr>FTA</vt:lpstr>
      <vt:lpstr>RBD</vt:lpstr>
      <vt:lpstr>CMCost</vt:lpstr>
      <vt:lpstr>lambda</vt:lpstr>
      <vt:lpstr>p_Mo</vt:lpstr>
      <vt:lpstr>p_MP</vt:lpstr>
      <vt:lpstr>p_Pu</vt:lpstr>
      <vt:lpstr>p_Pu1</vt:lpstr>
      <vt:lpstr>p_Pu2</vt:lpstr>
      <vt:lpstr>p_Va</vt:lpstr>
      <vt:lpstr>p_Va1</vt:lpstr>
      <vt:lpstr>p_Va2</vt:lpstr>
      <vt:lpstr>PMCOst</vt:lpstr>
      <vt:lpstr>q_Mo</vt:lpstr>
      <vt:lpstr>q_MP</vt:lpstr>
      <vt:lpstr>q_Pu1</vt:lpstr>
      <vt:lpstr>q_Pu2</vt:lpstr>
      <vt:lpstr>q_Va1</vt:lpstr>
      <vt:lpstr>q_Va2</vt:lpstr>
      <vt:lpstr>Tau0</vt:lpstr>
      <vt:lpstr>UCost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2008-02-14T18:35:17Z</dcterms:created>
  <dcterms:modified xsi:type="dcterms:W3CDTF">2024-02-15T11:30:14Z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0x0101003F0239B793CC064A99ACCBA7A32A226D</vt:lpwstr>
  </property>
</Properties>
</file>