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X:\eLearning\WCM\"/>
    </mc:Choice>
  </mc:AlternateContent>
  <xr:revisionPtr revIDLastSave="0" documentId="13_ncr:1_{1FE8FDC5-B754-4C2D-9BE8-EAE9772A0B1B}" xr6:coauthVersionLast="47" xr6:coauthVersionMax="47" xr10:uidLastSave="{00000000-0000-0000-0000-000000000000}"/>
  <bookViews>
    <workbookView xWindow="760" yWindow="760" windowWidth="17850" windowHeight="8600" xr2:uid="{00000000-000D-0000-FFFF-FFFF00000000}"/>
  </bookViews>
  <sheets>
    <sheet name="Data" sheetId="1" r:id="rId1"/>
    <sheet name="Plott" sheetId="2" r:id="rId2"/>
  </sheets>
  <definedNames>
    <definedName name="C_tau">Data!$B$9</definedName>
    <definedName name="C_yearly">Data!$B$15</definedName>
    <definedName name="CCM">Data!$B$3</definedName>
    <definedName name="CPM">Data!$B$2</definedName>
    <definedName name="CU">Data!$B$4</definedName>
    <definedName name="MDT">Data!$B$6</definedName>
    <definedName name="MTTF">Data!$B$5</definedName>
    <definedName name="MTTF_Backup">Data!$B$14</definedName>
    <definedName name="PFD">Data!$B$17</definedName>
    <definedName name="solver_adj" localSheetId="0" hidden="1">Data!$B$7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Data!$B$9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au_analytic">Data!$B$8</definedName>
    <definedName name="tau_Backup">Data!$B$16</definedName>
    <definedName name="tau_new">Data!$B$18</definedName>
    <definedName name="tau_solver">Data!$B$7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9" i="1"/>
  <c r="B8" i="1"/>
  <c r="C3" i="2"/>
  <c r="D3" i="2"/>
  <c r="C4" i="2"/>
  <c r="D4" i="2"/>
  <c r="C5" i="2"/>
  <c r="D5" i="2"/>
  <c r="E5" i="2" s="1"/>
  <c r="D2" i="2"/>
  <c r="C2" i="2"/>
  <c r="B3" i="2"/>
  <c r="B4" i="2"/>
  <c r="B5" i="2"/>
  <c r="B2" i="2"/>
  <c r="C19" i="1"/>
  <c r="C18" i="1"/>
  <c r="C9" i="1"/>
  <c r="C8" i="1"/>
  <c r="E2" i="2" l="1"/>
  <c r="E3" i="2"/>
  <c r="E4" i="2"/>
</calcChain>
</file>

<file path=xl/sharedStrings.xml><?xml version="1.0" encoding="utf-8"?>
<sst xmlns="http://schemas.openxmlformats.org/spreadsheetml/2006/main" count="37" uniqueCount="32">
  <si>
    <t>Kommentar</t>
  </si>
  <si>
    <t>Verdi</t>
  </si>
  <si>
    <r>
      <t>C</t>
    </r>
    <r>
      <rPr>
        <vertAlign val="subscript"/>
        <sz val="11"/>
        <color theme="1"/>
        <rFont val="Calibri"/>
        <family val="2"/>
        <scheme val="minor"/>
      </rPr>
      <t>PM</t>
    </r>
  </si>
  <si>
    <r>
      <t>C</t>
    </r>
    <r>
      <rPr>
        <vertAlign val="subscript"/>
        <sz val="11"/>
        <color theme="1"/>
        <rFont val="Calibri"/>
        <family val="2"/>
        <scheme val="minor"/>
      </rPr>
      <t>CM</t>
    </r>
  </si>
  <si>
    <r>
      <t>C</t>
    </r>
    <r>
      <rPr>
        <vertAlign val="subscript"/>
        <sz val="11"/>
        <color theme="1"/>
        <rFont val="Calibri"/>
        <family val="2"/>
        <scheme val="minor"/>
      </rPr>
      <t>U</t>
    </r>
  </si>
  <si>
    <t>MTTF</t>
  </si>
  <si>
    <t>MDT</t>
  </si>
  <si>
    <t>Kostnad FV</t>
  </si>
  <si>
    <t>Kostnad KV</t>
  </si>
  <si>
    <t>Nedetidskostnad per time</t>
  </si>
  <si>
    <t>Midltere tid til svikt, gitt i måneder</t>
  </si>
  <si>
    <t>Midlere nedetid, gitt i timer</t>
  </si>
  <si>
    <t>tau</t>
  </si>
  <si>
    <t>PM</t>
  </si>
  <si>
    <t>CM</t>
  </si>
  <si>
    <t>Failure</t>
  </si>
  <si>
    <t>Total</t>
  </si>
  <si>
    <t>tau_analytic</t>
  </si>
  <si>
    <t>tau_solver</t>
  </si>
  <si>
    <t>C(tau)</t>
  </si>
  <si>
    <r>
      <rPr>
        <i/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 xml:space="preserve">PM 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Symbol"/>
        <family val="1"/>
        <charset val="2"/>
      </rPr>
      <t xml:space="preserve">t </t>
    </r>
    <r>
      <rPr>
        <sz val="11"/>
        <color theme="1"/>
        <rFont val="Calibri"/>
        <family val="2"/>
        <scheme val="minor"/>
      </rPr>
      <t>+</t>
    </r>
    <r>
      <rPr>
        <i/>
        <sz val="11"/>
        <color theme="1"/>
        <rFont val="Symbol"/>
        <family val="1"/>
        <charset val="2"/>
      </rPr>
      <t xml:space="preserve"> </t>
    </r>
    <r>
      <rPr>
        <sz val="11"/>
        <color theme="1"/>
        <rFont val="Calibri"/>
        <family val="2"/>
        <scheme val="minor"/>
      </rPr>
      <t xml:space="preserve">0,71 </t>
    </r>
    <r>
      <rPr>
        <i/>
        <sz val="11"/>
        <color theme="1"/>
        <rFont val="Symbol"/>
        <family val="1"/>
        <charset val="2"/>
      </rPr>
      <t>t</t>
    </r>
    <r>
      <rPr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>MTTF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[</t>
    </r>
    <r>
      <rPr>
        <i/>
        <sz val="11"/>
        <color theme="1"/>
        <rFont val="Calibri"/>
        <family val="2"/>
        <scheme val="minor"/>
      </rPr>
      <t>C</t>
    </r>
    <r>
      <rPr>
        <vertAlign val="subscript"/>
        <sz val="11"/>
        <color theme="1"/>
        <rFont val="Calibri"/>
        <family val="2"/>
        <scheme val="minor"/>
      </rPr>
      <t>CM</t>
    </r>
    <r>
      <rPr>
        <sz val="11"/>
        <color theme="1"/>
        <rFont val="Calibri"/>
        <family val="2"/>
        <scheme val="minor"/>
      </rPr>
      <t xml:space="preserve"> + MDT</t>
    </r>
    <r>
      <rPr>
        <sz val="11"/>
        <color theme="1"/>
        <rFont val="Symbol"/>
        <family val="1"/>
        <charset val="2"/>
      </rPr>
      <t>×</t>
    </r>
    <r>
      <rPr>
        <i/>
        <sz val="11"/>
        <color theme="1"/>
        <rFont val="Calibri"/>
        <family val="2"/>
        <scheme val="minor"/>
      </rPr>
      <t xml:space="preserve"> C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]</t>
    </r>
  </si>
  <si>
    <t>Oppgave c</t>
  </si>
  <si>
    <t>MTTF_Backup</t>
  </si>
  <si>
    <t>C_yearly</t>
  </si>
  <si>
    <t>MTTF for reservepumpe, gitt i timer</t>
  </si>
  <si>
    <t>tau_Backup</t>
  </si>
  <si>
    <t>Funksjonstestintervall, reserveenhet</t>
  </si>
  <si>
    <t>Årlige kostnader for reserveenhet</t>
  </si>
  <si>
    <t>Sannsynlighet for at reserveenhet ikke starter</t>
  </si>
  <si>
    <t>tau_new</t>
  </si>
  <si>
    <t>Intervallet blir lengre som forventet, men vi kan ikke forsvare de årlige kostnadene</t>
  </si>
  <si>
    <t>PFD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</si>
</sst>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3" fontId="3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0" fillId="0" borderId="0" xfId="0" applyAlignment="1">
      <alignment horizontal="left" vertical="center" indent="4"/>
    </xf>
    <xf numFmtId="0" fontId="1" fillId="4" borderId="0" xfId="0" applyFont="1" applyFill="1"/>
    <xf numFmtId="0" fontId="4" fillId="5" borderId="0" xfId="0" applyFont="1" applyFill="1"/>
    <xf numFmtId="0" fontId="0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Plott!$B$1</c:f>
              <c:strCache>
                <c:ptCount val="1"/>
                <c:pt idx="0">
                  <c:v>PM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Plott!$A$2:$A$5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xVal>
          <c:yVal>
            <c:numRef>
              <c:f>Plott!$B$2:$B$5</c:f>
              <c:numCache>
                <c:formatCode>General</c:formatCode>
                <c:ptCount val="4"/>
                <c:pt idx="0">
                  <c:v>166.66666666666666</c:v>
                </c:pt>
                <c:pt idx="1">
                  <c:v>142.85714285714286</c:v>
                </c:pt>
                <c:pt idx="2">
                  <c:v>125</c:v>
                </c:pt>
                <c:pt idx="3">
                  <c:v>111.11111111111111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D1-4EB4-9DE1-EB8970B634EE}"/>
            </c:ext>
          </c:extLst>
        </c:ser>
        <c:ser>
          <c:idx val="1"/>
          <c:order val="1"/>
          <c:tx>
            <c:strRef>
              <c:f>Plott!$C$1</c:f>
              <c:strCache>
                <c:ptCount val="1"/>
                <c:pt idx="0">
                  <c:v>CM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Plott!$A$2:$A$5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xVal>
          <c:yVal>
            <c:numRef>
              <c:f>Plott!$C$2:$C$5</c:f>
              <c:numCache>
                <c:formatCode>General</c:formatCode>
                <c:ptCount val="4"/>
                <c:pt idx="0">
                  <c:v>26.296296296296294</c:v>
                </c:pt>
                <c:pt idx="1">
                  <c:v>35.792181069958851</c:v>
                </c:pt>
                <c:pt idx="2">
                  <c:v>46.748971193415635</c:v>
                </c:pt>
                <c:pt idx="3">
                  <c:v>59.166666666666664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D1-4EB4-9DE1-EB8970B634EE}"/>
            </c:ext>
          </c:extLst>
        </c:ser>
        <c:ser>
          <c:idx val="2"/>
          <c:order val="2"/>
          <c:tx>
            <c:strRef>
              <c:f>Plott!$D$1</c:f>
              <c:strCache>
                <c:ptCount val="1"/>
                <c:pt idx="0">
                  <c:v>Failure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Plott!$A$2:$A$5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xVal>
          <c:yVal>
            <c:numRef>
              <c:f>Plott!$D$2:$D$5</c:f>
              <c:numCache>
                <c:formatCode>General</c:formatCode>
                <c:ptCount val="4"/>
                <c:pt idx="0">
                  <c:v>17.530864197530864</c:v>
                </c:pt>
                <c:pt idx="1">
                  <c:v>23.861454046639231</c:v>
                </c:pt>
                <c:pt idx="2">
                  <c:v>31.165980795610423</c:v>
                </c:pt>
                <c:pt idx="3">
                  <c:v>39.444444444444443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D1-4EB4-9DE1-EB8970B634EE}"/>
            </c:ext>
          </c:extLst>
        </c:ser>
        <c:ser>
          <c:idx val="3"/>
          <c:order val="3"/>
          <c:tx>
            <c:strRef>
              <c:f>Plott!$E$1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Plott!$A$2:$A$5</c:f>
              <c:numCache>
                <c:formatCode>General</c:formatCode>
                <c:ptCount val="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</c:numCache>
            </c:numRef>
          </c:xVal>
          <c:yVal>
            <c:numRef>
              <c:f>Plott!$E$2:$E$5</c:f>
              <c:numCache>
                <c:formatCode>General</c:formatCode>
                <c:ptCount val="4"/>
                <c:pt idx="0">
                  <c:v>210.49382716049382</c:v>
                </c:pt>
                <c:pt idx="1">
                  <c:v>202.51077797374094</c:v>
                </c:pt>
                <c:pt idx="2">
                  <c:v>202.91495198902606</c:v>
                </c:pt>
                <c:pt idx="3">
                  <c:v>209.72222222222223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2D1-4EB4-9DE1-EB8970B63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539584"/>
        <c:axId val="1038541880"/>
      </c:scatterChart>
      <c:valAx>
        <c:axId val="1038539584"/>
        <c:scaling>
          <c:orientation val="minMax"/>
          <c:max val="9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8541880"/>
        <c:crosses val="autoZero"/>
        <c:crossBetween val="midCat"/>
      </c:valAx>
      <c:valAx>
        <c:axId val="103854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38539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6</xdr:row>
      <xdr:rowOff>152400</xdr:rowOff>
    </xdr:from>
    <xdr:to>
      <xdr:col>8</xdr:col>
      <xdr:colOff>577850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148F6-AB4B-4DD4-ABA4-8A61A91C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2450" y="1333500"/>
          <a:ext cx="321310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73025</xdr:rowOff>
    </xdr:from>
    <xdr:to>
      <xdr:col>9</xdr:col>
      <xdr:colOff>154215</xdr:colOff>
      <xdr:row>13</xdr:row>
      <xdr:rowOff>9072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39409E-74F2-4016-B78F-3A66F7C38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topLeftCell="A7" workbookViewId="0">
      <selection activeCell="B17" sqref="B17"/>
    </sheetView>
  </sheetViews>
  <sheetFormatPr defaultRowHeight="14.5" x14ac:dyDescent="0.35"/>
  <cols>
    <col min="1" max="1" width="12.1796875" customWidth="1"/>
    <col min="3" max="3" width="53.81640625" customWidth="1"/>
  </cols>
  <sheetData>
    <row r="1" spans="1:4" x14ac:dyDescent="0.35">
      <c r="A1" s="1" t="s">
        <v>1</v>
      </c>
      <c r="B1" s="1" t="s">
        <v>1</v>
      </c>
      <c r="C1" s="1" t="s">
        <v>0</v>
      </c>
    </row>
    <row r="2" spans="1:4" ht="16.5" x14ac:dyDescent="0.45">
      <c r="A2" s="7" t="s">
        <v>2</v>
      </c>
      <c r="B2" s="3">
        <v>1000</v>
      </c>
      <c r="C2" t="s">
        <v>7</v>
      </c>
    </row>
    <row r="3" spans="1:4" ht="16.5" x14ac:dyDescent="0.45">
      <c r="A3" s="7" t="s">
        <v>3</v>
      </c>
      <c r="B3" s="3">
        <v>6000</v>
      </c>
      <c r="C3" t="s">
        <v>8</v>
      </c>
    </row>
    <row r="4" spans="1:4" ht="16.5" x14ac:dyDescent="0.45">
      <c r="A4" s="7" t="s">
        <v>4</v>
      </c>
      <c r="B4" s="3">
        <v>1000</v>
      </c>
      <c r="C4" t="s">
        <v>9</v>
      </c>
    </row>
    <row r="5" spans="1:4" x14ac:dyDescent="0.35">
      <c r="A5" s="8" t="s">
        <v>5</v>
      </c>
      <c r="B5" s="4">
        <v>18</v>
      </c>
      <c r="C5" t="s">
        <v>10</v>
      </c>
    </row>
    <row r="6" spans="1:4" x14ac:dyDescent="0.35">
      <c r="A6" s="8" t="s">
        <v>6</v>
      </c>
      <c r="B6" s="4">
        <v>4</v>
      </c>
      <c r="C6" t="s">
        <v>11</v>
      </c>
    </row>
    <row r="7" spans="1:4" x14ac:dyDescent="0.35">
      <c r="A7" s="8" t="s">
        <v>18</v>
      </c>
      <c r="B7" s="4">
        <v>7.4332097447244161</v>
      </c>
    </row>
    <row r="8" spans="1:4" x14ac:dyDescent="0.35">
      <c r="A8" s="8" t="s">
        <v>17</v>
      </c>
      <c r="B8" s="6">
        <f>MTTF*(CPM/((CCM+MDT*CU)*0.71*2))^(1/3)</f>
        <v>7.4332097915853952</v>
      </c>
      <c r="C8" t="str">
        <f ca="1">_xlfn.FORMULATEXT(B8)</f>
        <v>=MTTF*(CPM/((CCM+MDT*CU)*0.71*2))^(1/3)</v>
      </c>
    </row>
    <row r="9" spans="1:4" ht="16.5" x14ac:dyDescent="0.35">
      <c r="A9" s="8" t="s">
        <v>19</v>
      </c>
      <c r="B9" s="6">
        <f>CPM/tau_solver+0.71*tau_solver^2/MTTF^3*(CCM+MDT*CU)</f>
        <v>201.79707583365169</v>
      </c>
      <c r="C9" t="str">
        <f ca="1">_xlfn.FORMULATEXT(B9)</f>
        <v>=CPM/tau_solver+0.71*tau_solver^2/MTTF^3*(CCM+MDT*CU)</v>
      </c>
      <c r="D9" s="5" t="s">
        <v>20</v>
      </c>
    </row>
    <row r="12" spans="1:4" x14ac:dyDescent="0.35">
      <c r="A12" t="s">
        <v>21</v>
      </c>
    </row>
    <row r="13" spans="1:4" x14ac:dyDescent="0.35">
      <c r="A13" s="1" t="s">
        <v>1</v>
      </c>
      <c r="B13" s="1" t="s">
        <v>1</v>
      </c>
      <c r="C13" s="1" t="s">
        <v>0</v>
      </c>
    </row>
    <row r="14" spans="1:4" x14ac:dyDescent="0.35">
      <c r="A14" s="8" t="s">
        <v>22</v>
      </c>
      <c r="B14" s="4">
        <v>24</v>
      </c>
      <c r="C14" t="s">
        <v>24</v>
      </c>
    </row>
    <row r="15" spans="1:4" x14ac:dyDescent="0.35">
      <c r="A15" s="8" t="s">
        <v>23</v>
      </c>
      <c r="B15" s="4">
        <v>500</v>
      </c>
      <c r="C15" t="s">
        <v>27</v>
      </c>
    </row>
    <row r="16" spans="1:4" x14ac:dyDescent="0.35">
      <c r="A16" s="8" t="s">
        <v>25</v>
      </c>
      <c r="B16" s="4">
        <v>3</v>
      </c>
      <c r="C16" t="s">
        <v>26</v>
      </c>
    </row>
    <row r="17" spans="1:3" x14ac:dyDescent="0.35">
      <c r="A17" s="8" t="s">
        <v>31</v>
      </c>
      <c r="B17" s="6">
        <f>tau_Backup/(2*MTTF_Backup)</f>
        <v>6.25E-2</v>
      </c>
      <c r="C17" t="s">
        <v>28</v>
      </c>
    </row>
    <row r="18" spans="1:3" x14ac:dyDescent="0.35">
      <c r="A18" s="8" t="s">
        <v>29</v>
      </c>
      <c r="B18" s="6">
        <f>MTTF*(CPM/((CCM+PFD*MDT*CU)*0.71*2))^(1/3)</f>
        <v>8.6939349129813017</v>
      </c>
      <c r="C18" t="str">
        <f ca="1">_xlfn.FORMULATEXT(B18)</f>
        <v>=MTTF*(CPM/((CCM+PFD*MDT*CU)*0.71*2))^(1/3)</v>
      </c>
    </row>
    <row r="19" spans="1:3" x14ac:dyDescent="0.35">
      <c r="A19" s="8" t="s">
        <v>19</v>
      </c>
      <c r="B19" s="6">
        <f>CPM/tau_new+0.71*tau_new^2/MTTF^3*(CCM+PFD*MDT*CU) + C_yearly/12</f>
        <v>214.20073955928555</v>
      </c>
      <c r="C19" t="str">
        <f ca="1">_xlfn.FORMULATEXT(B19)</f>
        <v>=CPM/tau_new+0.71*tau_new^2/MTTF^3*(CCM+PFD*MDT*CU) + C_yearly/12</v>
      </c>
    </row>
    <row r="21" spans="1:3" x14ac:dyDescent="0.35">
      <c r="A21" s="2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FC08-38FB-45FB-90D1-A4DAC3835CC0}">
  <dimension ref="A1:E5"/>
  <sheetViews>
    <sheetView zoomScale="70" zoomScaleNormal="70" workbookViewId="0">
      <selection activeCell="H19" sqref="H19"/>
    </sheetView>
  </sheetViews>
  <sheetFormatPr defaultRowHeight="14.5" x14ac:dyDescent="0.35"/>
  <sheetData>
    <row r="1" spans="1:5" x14ac:dyDescent="0.35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35">
      <c r="A2">
        <v>6</v>
      </c>
      <c r="B2">
        <f>CPM/A2</f>
        <v>166.66666666666666</v>
      </c>
      <c r="C2">
        <f>0.71*A2^2/MTTF^3*CCM</f>
        <v>26.296296296296294</v>
      </c>
      <c r="D2">
        <f>0.71*A2^2/MTTF^3*CU*MDT</f>
        <v>17.530864197530864</v>
      </c>
      <c r="E2">
        <f>B2+C2+D2</f>
        <v>210.49382716049382</v>
      </c>
    </row>
    <row r="3" spans="1:5" x14ac:dyDescent="0.35">
      <c r="A3">
        <v>7</v>
      </c>
      <c r="B3">
        <f>CPM/A3</f>
        <v>142.85714285714286</v>
      </c>
      <c r="C3">
        <f>0.71*A3^2/MTTF^3*CCM</f>
        <v>35.792181069958851</v>
      </c>
      <c r="D3">
        <f>0.71*A3^2/MTTF^3*CU*MDT</f>
        <v>23.861454046639231</v>
      </c>
      <c r="E3">
        <f t="shared" ref="E3:E5" si="0">B3+C3+D3</f>
        <v>202.51077797374094</v>
      </c>
    </row>
    <row r="4" spans="1:5" x14ac:dyDescent="0.35">
      <c r="A4">
        <v>8</v>
      </c>
      <c r="B4">
        <f>CPM/A4</f>
        <v>125</v>
      </c>
      <c r="C4">
        <f>0.71*A4^2/MTTF^3*CCM</f>
        <v>46.748971193415635</v>
      </c>
      <c r="D4">
        <f>0.71*A4^2/MTTF^3*CU*MDT</f>
        <v>31.165980795610423</v>
      </c>
      <c r="E4">
        <f t="shared" si="0"/>
        <v>202.91495198902606</v>
      </c>
    </row>
    <row r="5" spans="1:5" x14ac:dyDescent="0.35">
      <c r="A5">
        <v>9</v>
      </c>
      <c r="B5">
        <f>CPM/A5</f>
        <v>111.11111111111111</v>
      </c>
      <c r="C5">
        <f>0.71*A5^2/MTTF^3*CCM</f>
        <v>59.166666666666664</v>
      </c>
      <c r="D5">
        <f>0.71*A5^2/MTTF^3*CU*MDT</f>
        <v>39.444444444444443</v>
      </c>
      <c r="E5">
        <f t="shared" si="0"/>
        <v>209.72222222222223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Data</vt:lpstr>
      <vt:lpstr>Plott</vt:lpstr>
      <vt:lpstr>C_tau</vt:lpstr>
      <vt:lpstr>C_yearly</vt:lpstr>
      <vt:lpstr>CCM</vt:lpstr>
      <vt:lpstr>CPM</vt:lpstr>
      <vt:lpstr>CU</vt:lpstr>
      <vt:lpstr>MDT</vt:lpstr>
      <vt:lpstr>MTTF</vt:lpstr>
      <vt:lpstr>MTTF_Backup</vt:lpstr>
      <vt:lpstr>PFD</vt:lpstr>
      <vt:lpstr>tau_analytic</vt:lpstr>
      <vt:lpstr>tau_Backup</vt:lpstr>
      <vt:lpstr>tau_new</vt:lpstr>
      <vt:lpstr>tau_solver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2015-06-05T18:19:34Z</dcterms:created>
  <dcterms:modified xsi:type="dcterms:W3CDTF">2022-01-04T09:12:43Z</dcterms:modified>
</cp:coreProperties>
</file>