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eLearning\commonFiles\"/>
    </mc:Choice>
  </mc:AlternateContent>
  <xr:revisionPtr revIDLastSave="0" documentId="13_ncr:40009_{A6B403D7-E5A6-4520-AEDB-0C88B10B1E4E}" xr6:coauthVersionLast="47" xr6:coauthVersionMax="47" xr10:uidLastSave="{00000000-0000-0000-0000-000000000000}"/>
  <bookViews>
    <workbookView xWindow="-110" yWindow="-110" windowWidth="19420" windowHeight="10420" activeTab="1"/>
  </bookViews>
  <sheets>
    <sheet name="Solver" sheetId="1" r:id="rId1"/>
    <sheet name="Analytical" sheetId="3" r:id="rId2"/>
    <sheet name="Graphical" sheetId="2" r:id="rId3"/>
  </sheets>
  <definedNames>
    <definedName name="alpha">Solver!$B$4</definedName>
    <definedName name="C_PM">Solver!$B$2</definedName>
    <definedName name="C_tau">Solver!$B$8</definedName>
    <definedName name="C_U">Solver!$B$3</definedName>
    <definedName name="cmcost">Solver!$B$12</definedName>
    <definedName name="elambda">Solver!$B$15</definedName>
    <definedName name="JørnSittTall">Solver!#REF!</definedName>
    <definedName name="lambdaE">Solver!$B$7</definedName>
    <definedName name="MTTF">Solver!$B$5</definedName>
    <definedName name="pmcost">Solver!$B$13</definedName>
    <definedName name="solver_adj" localSheetId="0" hidden="1">Solver!$B$6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Solver!$B$8</definedName>
    <definedName name="solver_pre" localSheetId="0" hidden="1">0.000001</definedName>
    <definedName name="solver_rbv" localSheetId="0" hidden="1">1</definedName>
    <definedName name="solver_rlx" localSheetId="0" hidden="1">1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2</definedName>
    <definedName name="solver_ver" localSheetId="0" hidden="1">3</definedName>
    <definedName name="tau">Solver!$B$6</definedName>
    <definedName name="unitcost">Solver!$B$16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C4" i="2"/>
  <c r="D4" i="2" s="1"/>
  <c r="C5" i="2"/>
  <c r="C6" i="2"/>
  <c r="C7" i="2"/>
  <c r="D7" i="2" s="1"/>
  <c r="C8" i="2"/>
  <c r="D8" i="2" s="1"/>
  <c r="C9" i="2"/>
  <c r="C10" i="2"/>
  <c r="C11" i="2"/>
  <c r="D11" i="2" s="1"/>
  <c r="C12" i="2"/>
  <c r="D12" i="2" s="1"/>
  <c r="C2" i="2"/>
  <c r="D2" i="2" s="1"/>
  <c r="A4" i="2"/>
  <c r="A5" i="2"/>
  <c r="A6" i="2"/>
  <c r="A7" i="2"/>
  <c r="A8" i="2"/>
  <c r="A9" i="2"/>
  <c r="A10" i="2"/>
  <c r="A11" i="2"/>
  <c r="A12" i="2"/>
  <c r="A3" i="2"/>
  <c r="A2" i="2"/>
  <c r="B11" i="1"/>
  <c r="B7" i="1"/>
  <c r="B8" i="1"/>
  <c r="B3" i="2"/>
  <c r="B2" i="2"/>
  <c r="B4" i="2"/>
  <c r="B5" i="2"/>
  <c r="B6" i="2"/>
  <c r="D5" i="2"/>
  <c r="B7" i="2"/>
  <c r="D6" i="2"/>
  <c r="B8" i="2"/>
  <c r="B9" i="2"/>
  <c r="B10" i="2"/>
  <c r="D9" i="2"/>
  <c r="B11" i="2"/>
  <c r="D10" i="2"/>
  <c r="B12" i="2"/>
  <c r="C11" i="1"/>
  <c r="C8" i="1"/>
  <c r="C7" i="1"/>
  <c r="D13" i="2" l="1"/>
</calcChain>
</file>

<file path=xl/sharedStrings.xml><?xml version="1.0" encoding="utf-8"?>
<sst xmlns="http://schemas.openxmlformats.org/spreadsheetml/2006/main" count="28" uniqueCount="28">
  <si>
    <t>tau</t>
  </si>
  <si>
    <t>Tau</t>
  </si>
  <si>
    <t>Parameter</t>
  </si>
  <si>
    <t>Value</t>
  </si>
  <si>
    <t>C_PM</t>
  </si>
  <si>
    <t>lambdaE</t>
  </si>
  <si>
    <t>C(tau)</t>
  </si>
  <si>
    <t>Analytical</t>
  </si>
  <si>
    <t>PM-Cost</t>
  </si>
  <si>
    <t>Failure-Cost</t>
  </si>
  <si>
    <t>Total-Cost</t>
  </si>
  <si>
    <t>alpha</t>
  </si>
  <si>
    <t>MTTF</t>
  </si>
  <si>
    <r>
      <t>= 7000/</t>
    </r>
    <r>
      <rPr>
        <sz val="12"/>
        <color indexed="8"/>
        <rFont val="Symbol"/>
        <family val="1"/>
        <charset val="2"/>
      </rPr>
      <t>t</t>
    </r>
    <r>
      <rPr>
        <sz val="12"/>
        <color indexed="8"/>
        <rFont val="Arial"/>
        <family val="2"/>
      </rPr>
      <t xml:space="preserve"> + 35000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 xml:space="preserve">0.71 </t>
    </r>
    <r>
      <rPr>
        <i/>
        <sz val="12"/>
        <color indexed="8"/>
        <rFont val="Symbol"/>
        <family val="1"/>
        <charset val="2"/>
      </rPr>
      <t>t</t>
    </r>
    <r>
      <rPr>
        <i/>
        <vertAlign val="superscript"/>
        <sz val="12"/>
        <color indexed="8"/>
        <rFont val="Arial"/>
        <family val="2"/>
      </rPr>
      <t>2</t>
    </r>
    <r>
      <rPr>
        <i/>
        <sz val="12"/>
        <color indexed="8"/>
        <rFont val="Symbol"/>
        <family val="1"/>
        <charset val="2"/>
      </rPr>
      <t xml:space="preserve">/ </t>
    </r>
    <r>
      <rPr>
        <sz val="12"/>
        <color indexed="8"/>
        <rFont val="Arial"/>
        <family val="2"/>
      </rPr>
      <t>(175000)</t>
    </r>
    <r>
      <rPr>
        <i/>
        <vertAlign val="superscript"/>
        <sz val="12"/>
        <color indexed="8"/>
        <rFont val="Arial"/>
        <family val="2"/>
      </rPr>
      <t>3</t>
    </r>
  </si>
  <si>
    <r>
      <t>= -7000/</t>
    </r>
    <r>
      <rPr>
        <sz val="12"/>
        <color indexed="8"/>
        <rFont val="Symbol"/>
        <family val="1"/>
        <charset val="2"/>
      </rPr>
      <t>t</t>
    </r>
    <r>
      <rPr>
        <vertAlign val="superscript"/>
        <sz val="12"/>
        <color indexed="8"/>
        <rFont val="Arial"/>
        <family val="2"/>
      </rPr>
      <t>2</t>
    </r>
    <r>
      <rPr>
        <sz val="12"/>
        <color indexed="8"/>
        <rFont val="Arial"/>
        <family val="2"/>
      </rPr>
      <t xml:space="preserve"> + 35000 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 xml:space="preserve"> 0.71 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 xml:space="preserve"> 2 </t>
    </r>
    <r>
      <rPr>
        <sz val="12"/>
        <color indexed="8"/>
        <rFont val="Symbol"/>
        <family val="1"/>
        <charset val="2"/>
      </rPr>
      <t>´</t>
    </r>
    <r>
      <rPr>
        <i/>
        <sz val="12"/>
        <color indexed="8"/>
        <rFont val="Symbol"/>
        <family val="1"/>
        <charset val="2"/>
      </rPr>
      <t xml:space="preserve">t/ </t>
    </r>
    <r>
      <rPr>
        <sz val="12"/>
        <color indexed="8"/>
        <rFont val="Arial"/>
        <family val="2"/>
      </rPr>
      <t>(175000)</t>
    </r>
    <r>
      <rPr>
        <vertAlign val="superscript"/>
        <sz val="12"/>
        <color indexed="8"/>
        <rFont val="Arial"/>
        <family val="2"/>
      </rPr>
      <t>3</t>
    </r>
    <r>
      <rPr>
        <i/>
        <vertAlign val="superscript"/>
        <sz val="12"/>
        <color indexed="8"/>
        <rFont val="Arial"/>
        <family val="2"/>
      </rPr>
      <t xml:space="preserve"> </t>
    </r>
    <r>
      <rPr>
        <sz val="12"/>
        <color indexed="8"/>
        <rFont val="Arial"/>
        <family val="2"/>
      </rPr>
      <t>= 0</t>
    </r>
  </si>
  <si>
    <r>
      <t>Þ</t>
    </r>
    <r>
      <rPr>
        <sz val="12"/>
        <color indexed="8"/>
        <rFont val="Arial"/>
        <family val="2"/>
      </rPr>
      <t xml:space="preserve"> 7000 = 35000 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 xml:space="preserve"> 0.71 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 xml:space="preserve"> 2 </t>
    </r>
    <r>
      <rPr>
        <sz val="12"/>
        <color indexed="8"/>
        <rFont val="Symbol"/>
        <family val="1"/>
        <charset val="2"/>
      </rPr>
      <t>´</t>
    </r>
    <r>
      <rPr>
        <i/>
        <sz val="12"/>
        <color indexed="8"/>
        <rFont val="Symbol"/>
        <family val="1"/>
        <charset val="2"/>
      </rPr>
      <t xml:space="preserve">t </t>
    </r>
    <r>
      <rPr>
        <vertAlign val="superscript"/>
        <sz val="12"/>
        <color indexed="8"/>
        <rFont val="Symbol"/>
        <family val="1"/>
        <charset val="2"/>
      </rPr>
      <t>3</t>
    </r>
    <r>
      <rPr>
        <i/>
        <sz val="12"/>
        <color indexed="8"/>
        <rFont val="Symbol"/>
        <family val="1"/>
        <charset val="2"/>
      </rPr>
      <t xml:space="preserve">/ </t>
    </r>
    <r>
      <rPr>
        <sz val="12"/>
        <color indexed="8"/>
        <rFont val="Arial"/>
        <family val="2"/>
      </rPr>
      <t>(175000)</t>
    </r>
    <r>
      <rPr>
        <vertAlign val="superscript"/>
        <sz val="12"/>
        <color indexed="8"/>
        <rFont val="Arial"/>
        <family val="2"/>
      </rPr>
      <t xml:space="preserve">3 </t>
    </r>
  </si>
  <si>
    <r>
      <t>Þ</t>
    </r>
    <r>
      <rPr>
        <i/>
        <sz val="12"/>
        <color indexed="8"/>
        <rFont val="Symbol"/>
        <family val="1"/>
        <charset val="2"/>
      </rPr>
      <t xml:space="preserve">t </t>
    </r>
    <r>
      <rPr>
        <vertAlign val="superscript"/>
        <sz val="12"/>
        <color indexed="8"/>
        <rFont val="Symbol"/>
        <family val="1"/>
        <charset val="2"/>
      </rPr>
      <t xml:space="preserve">3 </t>
    </r>
    <r>
      <rPr>
        <sz val="12"/>
        <color indexed="8"/>
        <rFont val="Arial"/>
        <family val="2"/>
      </rPr>
      <t>= (175000</t>
    </r>
    <r>
      <rPr>
        <vertAlign val="superscript"/>
        <sz val="12"/>
        <color indexed="8"/>
        <rFont val="Arial"/>
        <family val="2"/>
      </rPr>
      <t>3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 xml:space="preserve"> 7000 )/( 35000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 xml:space="preserve">0.71 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>2)</t>
    </r>
  </si>
  <si>
    <t>C_U</t>
  </si>
  <si>
    <t>Install the Solver if not already done</t>
  </si>
  <si>
    <t>Cost equation</t>
  </si>
  <si>
    <r>
      <rPr>
        <i/>
        <sz val="12"/>
        <color indexed="8"/>
        <rFont val="Arial"/>
        <family val="2"/>
      </rPr>
      <t>C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Symbol"/>
        <family val="1"/>
        <charset val="2"/>
      </rPr>
      <t>t</t>
    </r>
    <r>
      <rPr>
        <sz val="12"/>
        <color indexed="8"/>
        <rFont val="Arial"/>
        <family val="2"/>
      </rPr>
      <t>) =</t>
    </r>
    <r>
      <rPr>
        <i/>
        <sz val="12"/>
        <color indexed="8"/>
        <rFont val="Arial"/>
        <family val="2"/>
      </rPr>
      <t>c</t>
    </r>
    <r>
      <rPr>
        <vertAlign val="subscript"/>
        <sz val="12"/>
        <color indexed="8"/>
        <rFont val="Arial"/>
        <family val="2"/>
      </rPr>
      <t>PM</t>
    </r>
    <r>
      <rPr>
        <i/>
        <sz val="12"/>
        <color indexed="8"/>
        <rFont val="Arial"/>
        <family val="2"/>
      </rPr>
      <t>/</t>
    </r>
    <r>
      <rPr>
        <i/>
        <sz val="12"/>
        <color indexed="8"/>
        <rFont val="Symbol"/>
        <family val="1"/>
        <charset val="2"/>
      </rPr>
      <t>t</t>
    </r>
    <r>
      <rPr>
        <i/>
        <sz val="12"/>
        <color indexed="8"/>
        <rFont val="Arial"/>
        <family val="2"/>
      </rPr>
      <t xml:space="preserve"> + </t>
    </r>
    <r>
      <rPr>
        <i/>
        <sz val="12"/>
        <color indexed="8"/>
        <rFont val="Symbol"/>
        <family val="1"/>
        <charset val="2"/>
      </rPr>
      <t>l</t>
    </r>
    <r>
      <rPr>
        <i/>
        <vertAlign val="subscript"/>
        <sz val="12"/>
        <color indexed="8"/>
        <rFont val="Symbol"/>
        <family val="1"/>
        <charset val="2"/>
      </rPr>
      <t>E</t>
    </r>
    <r>
      <rPr>
        <i/>
        <sz val="12"/>
        <color indexed="8"/>
        <rFont val="Symbol"/>
        <family val="1"/>
        <charset val="2"/>
      </rPr>
      <t xml:space="preserve"> 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Symbol"/>
        <family val="1"/>
        <charset val="2"/>
      </rPr>
      <t>t</t>
    </r>
    <r>
      <rPr>
        <sz val="12"/>
        <color indexed="8"/>
        <rFont val="Arial"/>
        <family val="2"/>
      </rPr>
      <t xml:space="preserve">) 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 xml:space="preserve"> </t>
    </r>
    <r>
      <rPr>
        <i/>
        <sz val="12"/>
        <color indexed="8"/>
        <rFont val="Arial"/>
        <family val="2"/>
      </rPr>
      <t>c</t>
    </r>
    <r>
      <rPr>
        <vertAlign val="subscript"/>
        <sz val="12"/>
        <color indexed="8"/>
        <rFont val="Arial"/>
        <family val="2"/>
      </rPr>
      <t>U</t>
    </r>
  </si>
  <si>
    <r>
      <t xml:space="preserve">Taking derivative of </t>
    </r>
    <r>
      <rPr>
        <i/>
        <sz val="12"/>
        <color indexed="8"/>
        <rFont val="Arial"/>
        <family val="2"/>
      </rPr>
      <t>C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Symbol"/>
        <family val="1"/>
        <charset val="2"/>
      </rPr>
      <t>t</t>
    </r>
    <r>
      <rPr>
        <sz val="12"/>
        <color indexed="8"/>
        <rFont val="Arial"/>
        <family val="2"/>
      </rPr>
      <t xml:space="preserve">) wrt </t>
    </r>
    <r>
      <rPr>
        <i/>
        <sz val="12"/>
        <color indexed="8"/>
        <rFont val="Symbol"/>
        <family val="1"/>
        <charset val="2"/>
      </rPr>
      <t>t</t>
    </r>
    <r>
      <rPr>
        <i/>
        <sz val="12"/>
        <color indexed="8"/>
        <rFont val="Arial"/>
        <family val="2"/>
      </rPr>
      <t>,</t>
    </r>
    <r>
      <rPr>
        <sz val="12"/>
        <color indexed="8"/>
        <rFont val="Arial"/>
        <family val="2"/>
      </rPr>
      <t xml:space="preserve"> and let </t>
    </r>
    <r>
      <rPr>
        <i/>
        <sz val="12"/>
        <color indexed="8"/>
        <rFont val="Arial"/>
        <family val="2"/>
      </rPr>
      <t>C’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Symbol"/>
        <family val="1"/>
        <charset val="2"/>
      </rPr>
      <t>t</t>
    </r>
    <r>
      <rPr>
        <sz val="12"/>
        <color indexed="8"/>
        <rFont val="Arial"/>
        <family val="2"/>
      </rPr>
      <t>) = 0</t>
    </r>
  </si>
  <si>
    <t xml:space="preserve">Note the following: In this example a more general effective failure rate function is used, i.e., </t>
  </si>
  <si>
    <r>
      <rPr>
        <i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 2: Low ageing</t>
    </r>
  </si>
  <si>
    <r>
      <rPr>
        <i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 3: Medium ageing</t>
    </r>
  </si>
  <si>
    <r>
      <rPr>
        <i/>
        <sz val="10"/>
        <rFont val="Symbol"/>
        <family val="1"/>
        <charset val="2"/>
      </rPr>
      <t>a</t>
    </r>
    <r>
      <rPr>
        <sz val="10"/>
        <rFont val="Arial"/>
        <family val="2"/>
      </rPr>
      <t xml:space="preserve"> = 3: Strong ageing</t>
    </r>
  </si>
  <si>
    <r>
      <t>C’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Symbol"/>
        <family val="1"/>
        <charset val="2"/>
      </rPr>
      <t>t</t>
    </r>
    <r>
      <rPr>
        <sz val="12"/>
        <color indexed="8"/>
        <rFont val="Arial"/>
        <family val="2"/>
      </rPr>
      <t>) = -</t>
    </r>
    <r>
      <rPr>
        <i/>
        <sz val="12"/>
        <color indexed="8"/>
        <rFont val="Arial"/>
        <family val="2"/>
      </rPr>
      <t>c</t>
    </r>
    <r>
      <rPr>
        <vertAlign val="subscript"/>
        <sz val="12"/>
        <color indexed="8"/>
        <rFont val="Arial"/>
        <family val="2"/>
      </rPr>
      <t>PM</t>
    </r>
    <r>
      <rPr>
        <sz val="12"/>
        <color rgb="FF000000"/>
        <rFont val="Arial"/>
        <family val="2"/>
      </rPr>
      <t>/</t>
    </r>
    <r>
      <rPr>
        <i/>
        <sz val="12"/>
        <color indexed="8"/>
        <rFont val="Symbol"/>
        <family val="1"/>
        <charset val="2"/>
      </rPr>
      <t>t</t>
    </r>
    <r>
      <rPr>
        <i/>
        <vertAlign val="superscript"/>
        <sz val="12"/>
        <color indexed="8"/>
        <rFont val="Arial"/>
        <family val="2"/>
      </rPr>
      <t>2</t>
    </r>
    <r>
      <rPr>
        <i/>
        <sz val="12"/>
        <color indexed="8"/>
        <rFont val="Arial"/>
        <family val="2"/>
      </rPr>
      <t xml:space="preserve"> + </t>
    </r>
    <r>
      <rPr>
        <i/>
        <sz val="12"/>
        <color indexed="8"/>
        <rFont val="Symbol"/>
        <family val="1"/>
        <charset val="2"/>
      </rPr>
      <t>l</t>
    </r>
    <r>
      <rPr>
        <vertAlign val="subscript"/>
        <sz val="12"/>
        <color rgb="FF000000"/>
        <rFont val="Symbol"/>
        <family val="1"/>
        <charset val="2"/>
      </rPr>
      <t>E</t>
    </r>
    <r>
      <rPr>
        <i/>
        <sz val="12"/>
        <color indexed="8"/>
        <rFont val="Arial"/>
        <family val="2"/>
      </rPr>
      <t>’</t>
    </r>
    <r>
      <rPr>
        <sz val="12"/>
        <color indexed="8"/>
        <rFont val="Arial"/>
        <family val="2"/>
      </rPr>
      <t>(</t>
    </r>
    <r>
      <rPr>
        <i/>
        <sz val="12"/>
        <color indexed="8"/>
        <rFont val="Symbol"/>
        <family val="1"/>
        <charset val="2"/>
      </rPr>
      <t>t</t>
    </r>
    <r>
      <rPr>
        <sz val="12"/>
        <color indexed="8"/>
        <rFont val="Arial"/>
        <family val="2"/>
      </rPr>
      <t xml:space="preserve">) 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 xml:space="preserve"> </t>
    </r>
    <r>
      <rPr>
        <i/>
        <sz val="12"/>
        <color indexed="8"/>
        <rFont val="Arial"/>
        <family val="2"/>
      </rPr>
      <t>c</t>
    </r>
    <r>
      <rPr>
        <vertAlign val="subscript"/>
        <sz val="12"/>
        <color indexed="8"/>
        <rFont val="Arial"/>
        <family val="2"/>
      </rPr>
      <t>U</t>
    </r>
  </si>
  <si>
    <r>
      <t>Þ</t>
    </r>
    <r>
      <rPr>
        <i/>
        <sz val="12"/>
        <color indexed="8"/>
        <rFont val="Symbol"/>
        <family val="1"/>
        <charset val="2"/>
      </rPr>
      <t>t</t>
    </r>
    <r>
      <rPr>
        <sz val="12"/>
        <color indexed="8"/>
        <rFont val="Symbol"/>
        <family val="1"/>
        <charset val="2"/>
      </rPr>
      <t xml:space="preserve"> = [</t>
    </r>
    <r>
      <rPr>
        <sz val="12"/>
        <color indexed="8"/>
        <rFont val="Arial"/>
        <family val="2"/>
      </rPr>
      <t>(175000</t>
    </r>
    <r>
      <rPr>
        <vertAlign val="superscript"/>
        <sz val="12"/>
        <color indexed="8"/>
        <rFont val="Arial"/>
        <family val="2"/>
      </rPr>
      <t>3</t>
    </r>
    <r>
      <rPr>
        <sz val="12"/>
        <color indexed="8"/>
        <rFont val="Arial"/>
        <family val="2"/>
      </rPr>
      <t xml:space="preserve"> 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 xml:space="preserve"> 7000 )/( 35000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 xml:space="preserve">0.71 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>2)]</t>
    </r>
    <r>
      <rPr>
        <vertAlign val="superscript"/>
        <sz val="12"/>
        <color indexed="8"/>
        <rFont val="Arial"/>
        <family val="2"/>
      </rPr>
      <t xml:space="preserve">1/3 </t>
    </r>
    <r>
      <rPr>
        <sz val="12"/>
        <color indexed="8"/>
        <rFont val="Arial"/>
        <family val="2"/>
      </rPr>
      <t>= 175000 [7000 /( 35000</t>
    </r>
    <r>
      <rPr>
        <sz val="12"/>
        <color indexed="8"/>
        <rFont val="Symbol"/>
        <family val="1"/>
        <charset val="2"/>
      </rPr>
      <t>´</t>
    </r>
    <r>
      <rPr>
        <sz val="12"/>
        <color indexed="8"/>
        <rFont val="Arial"/>
        <family val="2"/>
      </rPr>
      <t>0.71</t>
    </r>
    <r>
      <rPr>
        <sz val="12"/>
        <color indexed="8"/>
        <rFont val="Symbol"/>
        <family val="1"/>
        <charset val="2"/>
      </rPr>
      <t xml:space="preserve"> ´</t>
    </r>
    <r>
      <rPr>
        <sz val="12"/>
        <color indexed="8"/>
        <rFont val="Arial"/>
        <family val="2"/>
      </rPr>
      <t>2)]</t>
    </r>
    <r>
      <rPr>
        <vertAlign val="superscript"/>
        <sz val="12"/>
        <color rgb="FF000000"/>
        <rFont val="Arial"/>
        <family val="2"/>
      </rPr>
      <t>1/3</t>
    </r>
    <r>
      <rPr>
        <sz val="12"/>
        <color indexed="8"/>
        <rFont val="Arial"/>
        <family val="2"/>
      </rPr>
      <t xml:space="preserve"> = </t>
    </r>
    <r>
      <rPr>
        <b/>
        <u/>
        <sz val="12"/>
        <color indexed="8"/>
        <rFont val="Arial"/>
        <family val="2"/>
      </rPr>
      <t>91051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</si>
</sst>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000"/>
  </numFmts>
  <fonts count="23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i/>
      <sz val="12"/>
      <color indexed="8"/>
      <name val="Symbol"/>
      <family val="1"/>
      <charset val="2"/>
    </font>
    <font>
      <vertAlign val="subscript"/>
      <sz val="12"/>
      <color indexed="8"/>
      <name val="Arial"/>
      <family val="2"/>
    </font>
    <font>
      <i/>
      <vertAlign val="subscript"/>
      <sz val="12"/>
      <color indexed="8"/>
      <name val="Symbol"/>
      <family val="1"/>
      <charset val="2"/>
    </font>
    <font>
      <sz val="12"/>
      <color indexed="8"/>
      <name val="Symbol"/>
      <family val="1"/>
      <charset val="2"/>
    </font>
    <font>
      <i/>
      <vertAlign val="superscript"/>
      <sz val="12"/>
      <color indexed="8"/>
      <name val="Arial"/>
      <family val="2"/>
    </font>
    <font>
      <vertAlign val="superscript"/>
      <sz val="12"/>
      <color indexed="8"/>
      <name val="Arial"/>
      <family val="2"/>
    </font>
    <font>
      <vertAlign val="superscript"/>
      <sz val="12"/>
      <color indexed="8"/>
      <name val="Symbol"/>
      <family val="1"/>
      <charset val="2"/>
    </font>
    <font>
      <sz val="12"/>
      <name val="Symbol"/>
      <family val="1"/>
      <charset val="2"/>
    </font>
    <font>
      <b/>
      <u/>
      <sz val="12"/>
      <color indexed="8"/>
      <name val="Arial"/>
      <family val="2"/>
    </font>
    <font>
      <sz val="10"/>
      <color theme="0"/>
      <name val="Arial"/>
      <family val="2"/>
    </font>
    <font>
      <sz val="12"/>
      <color rgb="FF000000"/>
      <name val="Arial"/>
      <family val="2"/>
    </font>
    <font>
      <i/>
      <sz val="12"/>
      <color rgb="FF000000"/>
      <name val="Arial"/>
      <family val="2"/>
    </font>
    <font>
      <sz val="12"/>
      <color rgb="FF000000"/>
      <name val="Symbol"/>
      <family val="1"/>
      <charset val="2"/>
    </font>
    <font>
      <i/>
      <sz val="10"/>
      <name val="Symbol"/>
      <family val="1"/>
      <charset val="2"/>
    </font>
    <font>
      <sz val="10"/>
      <name val="Arial"/>
      <family val="1"/>
      <charset val="2"/>
    </font>
    <font>
      <vertAlign val="subscript"/>
      <sz val="12"/>
      <color rgb="FF000000"/>
      <name val="Symbol"/>
      <family val="1"/>
      <charset val="2"/>
    </font>
    <font>
      <vertAlign val="superscript"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5" fillId="2" borderId="0" xfId="0" applyFont="1" applyFill="1"/>
    <xf numFmtId="0" fontId="2" fillId="3" borderId="0" xfId="0" applyFont="1" applyFill="1"/>
    <xf numFmtId="0" fontId="0" fillId="3" borderId="0" xfId="0" applyFill="1"/>
    <xf numFmtId="0" fontId="0" fillId="4" borderId="0" xfId="0" applyFill="1"/>
    <xf numFmtId="0" fontId="15" fillId="5" borderId="0" xfId="0" applyFont="1" applyFill="1"/>
    <xf numFmtId="2" fontId="0" fillId="0" borderId="0" xfId="0" applyNumberFormat="1"/>
    <xf numFmtId="187" fontId="0" fillId="0" borderId="0" xfId="0" applyNumberForma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6" fillId="0" borderId="0" xfId="0" applyFont="1" applyAlignment="1">
      <alignment horizontal="left" vertical="center" indent="3" readingOrder="1"/>
    </xf>
    <xf numFmtId="0" fontId="3" fillId="0" borderId="0" xfId="0" applyFont="1" applyAlignment="1">
      <alignment horizontal="left" vertical="center" indent="3" readingOrder="1"/>
    </xf>
    <xf numFmtId="0" fontId="17" fillId="0" borderId="0" xfId="0" applyFont="1" applyAlignment="1">
      <alignment horizontal="left" vertical="center" indent="3" readingOrder="1"/>
    </xf>
    <xf numFmtId="0" fontId="18" fillId="0" borderId="0" xfId="0" applyFont="1" applyAlignment="1">
      <alignment horizontal="left" vertical="center" indent="3" readingOrder="1"/>
    </xf>
    <xf numFmtId="0" fontId="13" fillId="0" borderId="0" xfId="0" applyFont="1" applyAlignment="1">
      <alignment horizontal="left" vertical="center" indent="3" readingOrder="1"/>
    </xf>
    <xf numFmtId="0" fontId="4" fillId="0" borderId="0" xfId="0" applyFont="1" applyAlignment="1">
      <alignment horizontal="left" vertical="center" indent="3" readingOrder="1"/>
    </xf>
    <xf numFmtId="0" fontId="20" fillId="0" borderId="0" xfId="0" applyFont="1"/>
  </cellXfs>
  <cellStyles count="1">
    <cellStyle name="Normal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36403990305368"/>
          <c:y val="0.12682957038293249"/>
          <c:w val="0.46969835966607382"/>
          <c:h val="0.653660093512036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Graphical!$B$1</c:f>
              <c:strCache>
                <c:ptCount val="1"/>
                <c:pt idx="0">
                  <c:v>PM-Cost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Graphical!$A$2:$A$12</c:f>
              <c:numCache>
                <c:formatCode>General</c:formatCode>
                <c:ptCount val="11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  <c:pt idx="5">
                  <c:v>95</c:v>
                </c:pt>
                <c:pt idx="6">
                  <c:v>100</c:v>
                </c:pt>
                <c:pt idx="7">
                  <c:v>105</c:v>
                </c:pt>
                <c:pt idx="8">
                  <c:v>110</c:v>
                </c:pt>
                <c:pt idx="9">
                  <c:v>115</c:v>
                </c:pt>
                <c:pt idx="10">
                  <c:v>120</c:v>
                </c:pt>
              </c:numCache>
            </c:numRef>
          </c:xVal>
          <c:yVal>
            <c:numRef>
              <c:f>Graphical!$B$2:$B$12</c:f>
              <c:numCache>
                <c:formatCode>0.00</c:formatCode>
                <c:ptCount val="11"/>
                <c:pt idx="0">
                  <c:v>100</c:v>
                </c:pt>
                <c:pt idx="1">
                  <c:v>93.333333333333329</c:v>
                </c:pt>
                <c:pt idx="2">
                  <c:v>87.5</c:v>
                </c:pt>
                <c:pt idx="3">
                  <c:v>82.352941176470594</c:v>
                </c:pt>
                <c:pt idx="4">
                  <c:v>77.777777777777771</c:v>
                </c:pt>
                <c:pt idx="5">
                  <c:v>73.684210526315795</c:v>
                </c:pt>
                <c:pt idx="6">
                  <c:v>70</c:v>
                </c:pt>
                <c:pt idx="7">
                  <c:v>66.666666666666671</c:v>
                </c:pt>
                <c:pt idx="8">
                  <c:v>63.636363636363633</c:v>
                </c:pt>
                <c:pt idx="9">
                  <c:v>60.869565217391305</c:v>
                </c:pt>
                <c:pt idx="10">
                  <c:v>58.333333333333336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BC-40AC-B14C-B4795C2DC6A4}"/>
            </c:ext>
          </c:extLst>
        </c:ser>
        <c:ser>
          <c:idx val="1"/>
          <c:order val="1"/>
          <c:tx>
            <c:strRef>
              <c:f>Graphical!$C$1</c:f>
              <c:strCache>
                <c:ptCount val="1"/>
                <c:pt idx="0">
                  <c:v>Failure-Cost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Graphical!$A$2:$A$12</c:f>
              <c:numCache>
                <c:formatCode>General</c:formatCode>
                <c:ptCount val="11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  <c:pt idx="5">
                  <c:v>95</c:v>
                </c:pt>
                <c:pt idx="6">
                  <c:v>100</c:v>
                </c:pt>
                <c:pt idx="7">
                  <c:v>105</c:v>
                </c:pt>
                <c:pt idx="8">
                  <c:v>110</c:v>
                </c:pt>
                <c:pt idx="9">
                  <c:v>115</c:v>
                </c:pt>
                <c:pt idx="10">
                  <c:v>120</c:v>
                </c:pt>
              </c:numCache>
            </c:numRef>
          </c:xVal>
          <c:yVal>
            <c:numRef>
              <c:f>Graphical!$C$2:$C$12</c:f>
              <c:numCache>
                <c:formatCode>0.00</c:formatCode>
                <c:ptCount val="11"/>
                <c:pt idx="0">
                  <c:v>22.786334166039339</c:v>
                </c:pt>
                <c:pt idx="1">
                  <c:v>26.157781568157407</c:v>
                </c:pt>
                <c:pt idx="2">
                  <c:v>29.761742584214652</c:v>
                </c:pt>
                <c:pt idx="3">
                  <c:v>33.598217214211068</c:v>
                </c:pt>
                <c:pt idx="4">
                  <c:v>37.667205458146668</c:v>
                </c:pt>
                <c:pt idx="5">
                  <c:v>41.968707316021437</c:v>
                </c:pt>
                <c:pt idx="6">
                  <c:v>46.502722787835395</c:v>
                </c:pt>
                <c:pt idx="7">
                  <c:v>51.269251873588516</c:v>
                </c:pt>
                <c:pt idx="8">
                  <c:v>56.268294573280826</c:v>
                </c:pt>
                <c:pt idx="9">
                  <c:v>61.499850886912306</c:v>
                </c:pt>
                <c:pt idx="10">
                  <c:v>66.963920814482961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BC-40AC-B14C-B4795C2DC6A4}"/>
            </c:ext>
          </c:extLst>
        </c:ser>
        <c:ser>
          <c:idx val="2"/>
          <c:order val="2"/>
          <c:tx>
            <c:strRef>
              <c:f>Graphical!$D$1</c:f>
              <c:strCache>
                <c:ptCount val="1"/>
                <c:pt idx="0">
                  <c:v>Total-Cost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Graphical!$A$2:$A$12</c:f>
              <c:numCache>
                <c:formatCode>General</c:formatCode>
                <c:ptCount val="11"/>
                <c:pt idx="0">
                  <c:v>70</c:v>
                </c:pt>
                <c:pt idx="1">
                  <c:v>75</c:v>
                </c:pt>
                <c:pt idx="2">
                  <c:v>80</c:v>
                </c:pt>
                <c:pt idx="3">
                  <c:v>85</c:v>
                </c:pt>
                <c:pt idx="4">
                  <c:v>90</c:v>
                </c:pt>
                <c:pt idx="5">
                  <c:v>95</c:v>
                </c:pt>
                <c:pt idx="6">
                  <c:v>100</c:v>
                </c:pt>
                <c:pt idx="7">
                  <c:v>105</c:v>
                </c:pt>
                <c:pt idx="8">
                  <c:v>110</c:v>
                </c:pt>
                <c:pt idx="9">
                  <c:v>115</c:v>
                </c:pt>
                <c:pt idx="10">
                  <c:v>120</c:v>
                </c:pt>
              </c:numCache>
            </c:numRef>
          </c:xVal>
          <c:yVal>
            <c:numRef>
              <c:f>Graphical!$D$2:$D$12</c:f>
              <c:numCache>
                <c:formatCode>0.0000</c:formatCode>
                <c:ptCount val="11"/>
                <c:pt idx="0">
                  <c:v>122.78633416603934</c:v>
                </c:pt>
                <c:pt idx="1">
                  <c:v>119.49111490149073</c:v>
                </c:pt>
                <c:pt idx="2">
                  <c:v>117.26174258421466</c:v>
                </c:pt>
                <c:pt idx="3">
                  <c:v>115.95115839068166</c:v>
                </c:pt>
                <c:pt idx="4">
                  <c:v>115.44498323592444</c:v>
                </c:pt>
                <c:pt idx="5">
                  <c:v>115.65291784233723</c:v>
                </c:pt>
                <c:pt idx="6">
                  <c:v>116.5027227878354</c:v>
                </c:pt>
                <c:pt idx="7">
                  <c:v>117.93591854025519</c:v>
                </c:pt>
                <c:pt idx="8">
                  <c:v>119.90465820964445</c:v>
                </c:pt>
                <c:pt idx="9">
                  <c:v>122.36941610430361</c:v>
                </c:pt>
                <c:pt idx="10">
                  <c:v>125.29725414781629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3BC-40AC-B14C-B4795C2DC6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856456"/>
        <c:axId val="1"/>
      </c:scatterChart>
      <c:valAx>
        <c:axId val="1225856456"/>
        <c:scaling>
          <c:orientation val="minMax"/>
          <c:max val="120"/>
          <c:min val="70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225856456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5182186234817818"/>
          <c:y val="0.2880808675280076"/>
          <c:w val="0.32388663967611336"/>
          <c:h val="0.314571062243226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495301</xdr:colOff>
      <xdr:row>8</xdr:row>
      <xdr:rowOff>50801</xdr:rowOff>
    </xdr:from>
    <xdr:to>
      <xdr:col>13</xdr:col>
      <xdr:colOff>279401</xdr:colOff>
      <xdr:row>12</xdr:row>
      <xdr:rowOff>100485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79C361-BBC5-013E-2759-3ECEE0AC9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21351" y="1320801"/>
          <a:ext cx="2832100" cy="684684"/>
        </a:xfrm>
        <a:prstGeom prst="rect">
          <a:avLst/>
        </a:prstGeom>
      </xdr:spPr>
    </xdr:pic>
    <xdr:clientData/>
  </xdr:twoCellAnchor>
  <xdr:twoCellAnchor editAs="oneCell">
    <xdr:from>
      <xdr:col>8</xdr:col>
      <xdr:colOff>234950</xdr:colOff>
      <xdr:row>13</xdr:row>
      <xdr:rowOff>95251</xdr:rowOff>
    </xdr:from>
    <xdr:to>
      <xdr:col>12</xdr:col>
      <xdr:colOff>393700</xdr:colOff>
      <xdr:row>17</xdr:row>
      <xdr:rowOff>119631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0FF6B7-05B1-42BD-67DF-570CD5934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61000" y="2159001"/>
          <a:ext cx="2597150" cy="659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63500</xdr:colOff>
      <xdr:row>0</xdr:row>
      <xdr:rowOff>6350</xdr:rowOff>
    </xdr:from>
    <xdr:to>
      <xdr:col>9</xdr:col>
      <xdr:colOff>152400</xdr:colOff>
      <xdr:row>12</xdr:row>
      <xdr:rowOff>19050</xdr:rowOff>
    </xdr:to>
    <xdr:graphicFrame macro="">
      <xdr:nvGraphicFramePr>
        <xdr:cNvPr id="1047" name="Chart 1">
          <a:extLst>
            <a:ext uri="{FF2B5EF4-FFF2-40B4-BE49-F238E27FC236}">
              <a16:creationId xmlns:a16="http://schemas.microsoft.com/office/drawing/2014/main" id="{7FECE1DF-B8EE-546B-68CD-BCD998C91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20"/>
  <sheetViews>
    <sheetView showGridLines="0" zoomScaleNormal="100" workbookViewId="0">
      <selection activeCell="A21" sqref="A21"/>
    </sheetView>
  </sheetViews>
  <sheetFormatPr defaultRowHeight="12.5"/>
  <cols>
    <col min="1" max="1" width="10" customWidth="1"/>
    <col min="2" max="2" width="12.453125" bestFit="1" customWidth="1"/>
  </cols>
  <sheetData>
    <row r="1" spans="1:3">
      <c r="A1" s="1" t="s">
        <v>2</v>
      </c>
      <c r="B1" s="1" t="s">
        <v>3</v>
      </c>
    </row>
    <row r="2" spans="1:3">
      <c r="A2" s="2" t="s">
        <v>4</v>
      </c>
      <c r="B2" s="4">
        <v>7000</v>
      </c>
    </row>
    <row r="3" spans="1:3">
      <c r="A3" s="2" t="s">
        <v>17</v>
      </c>
      <c r="B3" s="4">
        <v>35000</v>
      </c>
    </row>
    <row r="4" spans="1:3">
      <c r="A4" s="2" t="s">
        <v>11</v>
      </c>
      <c r="B4" s="4">
        <v>3</v>
      </c>
    </row>
    <row r="5" spans="1:3">
      <c r="A5" s="2" t="s">
        <v>12</v>
      </c>
      <c r="B5" s="4">
        <v>175</v>
      </c>
    </row>
    <row r="6" spans="1:3">
      <c r="A6" s="3" t="s">
        <v>0</v>
      </c>
      <c r="B6" s="4">
        <v>90.962673882930616</v>
      </c>
    </row>
    <row r="7" spans="1:3">
      <c r="A7" s="2" t="s">
        <v>5</v>
      </c>
      <c r="B7" s="5">
        <f>(_xlfn.GAMMA(1+1/alpha)/MTTF)^alpha*tau^(alpha-1)</f>
        <v>1.0993520079138704E-3</v>
      </c>
      <c r="C7" t="str">
        <f ca="1">_xlfn.FORMULATEXT(B7)</f>
        <v>=(GAMMA(1+1/alpha)/MTTF)^alpha*tau^(alpha-1)</v>
      </c>
    </row>
    <row r="8" spans="1:3">
      <c r="A8" s="2" t="s">
        <v>6</v>
      </c>
      <c r="B8" s="5">
        <f>C_PM/tau+lambdaE*C_U</f>
        <v>115.43196223275109</v>
      </c>
      <c r="C8" t="str">
        <f ca="1">_xlfn.FORMULATEXT(B8)</f>
        <v>=C_PM/tau+lambdaE*C_U</v>
      </c>
    </row>
    <row r="11" spans="1:3">
      <c r="A11" s="2" t="s">
        <v>7</v>
      </c>
      <c r="B11" s="5">
        <f>MTTF/_xlfn.GAMMA(1+1/alpha)*(C_PM/((alpha-1)*C_U))^(1/alpha)</f>
        <v>90.962674435251643</v>
      </c>
      <c r="C11" t="str">
        <f ca="1">_xlfn.FORMULATEXT(B11)</f>
        <v>=MTTF/GAMMA(1+1/alpha)*(C_PM/((alpha-1)*C_U))^(1/alpha)</v>
      </c>
    </row>
    <row r="13" spans="1:3">
      <c r="A13" s="8" t="s">
        <v>18</v>
      </c>
    </row>
    <row r="16" spans="1:3">
      <c r="A16" s="8" t="s">
        <v>22</v>
      </c>
    </row>
    <row r="18" spans="1:1">
      <c r="A18" s="17" t="s">
        <v>23</v>
      </c>
    </row>
    <row r="19" spans="1:1">
      <c r="A19" s="17" t="s">
        <v>24</v>
      </c>
    </row>
    <row r="20" spans="1:1">
      <c r="A20" s="17" t="s">
        <v>25</v>
      </c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tabSelected="1" workbookViewId="0">
      <selection activeCell="I10" sqref="I10"/>
    </sheetView>
  </sheetViews>
  <sheetFormatPr defaultColWidth="8.90625" defaultRowHeight="15.5"/>
  <cols>
    <col min="1" max="16384" width="8.90625" style="10"/>
  </cols>
  <sheetData>
    <row r="1" spans="1:1">
      <c r="A1" s="9" t="s">
        <v>19</v>
      </c>
    </row>
    <row r="2" spans="1:1">
      <c r="A2" s="9"/>
    </row>
    <row r="3" spans="1:1" ht="17.5">
      <c r="A3" s="16" t="s">
        <v>20</v>
      </c>
    </row>
    <row r="4" spans="1:1">
      <c r="A4" s="12"/>
    </row>
    <row r="5" spans="1:1" ht="18.5">
      <c r="A5" s="11" t="s">
        <v>13</v>
      </c>
    </row>
    <row r="6" spans="1:1">
      <c r="A6" s="9"/>
    </row>
    <row r="7" spans="1:1">
      <c r="A7" s="9"/>
    </row>
    <row r="8" spans="1:1">
      <c r="A8" s="11" t="s">
        <v>21</v>
      </c>
    </row>
    <row r="9" spans="1:1" ht="18.5">
      <c r="A9" s="13" t="s">
        <v>26</v>
      </c>
    </row>
    <row r="10" spans="1:1">
      <c r="A10" s="12"/>
    </row>
    <row r="11" spans="1:1" ht="18.5">
      <c r="A11" s="11" t="s">
        <v>14</v>
      </c>
    </row>
    <row r="12" spans="1:1" ht="18.5">
      <c r="A12" s="14" t="s">
        <v>15</v>
      </c>
    </row>
    <row r="13" spans="1:1" ht="18.5">
      <c r="A13" s="15" t="s">
        <v>16</v>
      </c>
    </row>
    <row r="14" spans="1:1" ht="18.5">
      <c r="A14" s="15" t="s">
        <v>27</v>
      </c>
    </row>
    <row r="15" spans="1:1">
      <c r="A15" s="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7"/>
  <sheetViews>
    <sheetView zoomScale="130" zoomScaleNormal="130" workbookViewId="0">
      <selection activeCell="A17" sqref="A17"/>
    </sheetView>
  </sheetViews>
  <sheetFormatPr defaultRowHeight="12.5"/>
  <cols>
    <col min="2" max="2" width="12.36328125" customWidth="1"/>
    <col min="3" max="3" width="11.453125" customWidth="1"/>
    <col min="4" max="4" width="16.08984375" customWidth="1"/>
  </cols>
  <sheetData>
    <row r="1" spans="1:4">
      <c r="A1" t="s">
        <v>1</v>
      </c>
      <c r="B1" t="s">
        <v>8</v>
      </c>
      <c r="C1" t="s">
        <v>9</v>
      </c>
      <c r="D1" t="s">
        <v>10</v>
      </c>
    </row>
    <row r="2" spans="1:4">
      <c r="A2">
        <f>70</f>
        <v>70</v>
      </c>
      <c r="B2" s="6">
        <f t="shared" ref="B2:B12" si="0">C_PM/A2</f>
        <v>100</v>
      </c>
      <c r="C2" s="6">
        <f>(_xlfn.GAMMA(1+1/alpha)/MTTF)^alpha*A2^(alpha-1)*C_U</f>
        <v>22.786334166039339</v>
      </c>
      <c r="D2" s="7">
        <f>B2+C2</f>
        <v>122.78633416603934</v>
      </c>
    </row>
    <row r="3" spans="1:4">
      <c r="A3">
        <f>A2+5</f>
        <v>75</v>
      </c>
      <c r="B3" s="6">
        <f t="shared" si="0"/>
        <v>93.333333333333329</v>
      </c>
      <c r="C3" s="6">
        <f>(_xlfn.GAMMA(1+1/alpha)/MTTF)^alpha*A3^(alpha-1)*C_U</f>
        <v>26.157781568157407</v>
      </c>
      <c r="D3" s="7">
        <f t="shared" ref="D3:D11" si="1">B3+C3</f>
        <v>119.49111490149073</v>
      </c>
    </row>
    <row r="4" spans="1:4">
      <c r="A4">
        <f t="shared" ref="A4:A12" si="2">A3+5</f>
        <v>80</v>
      </c>
      <c r="B4" s="6">
        <f t="shared" si="0"/>
        <v>87.5</v>
      </c>
      <c r="C4" s="6">
        <f>(_xlfn.GAMMA(1+1/alpha)/MTTF)^alpha*A4^(alpha-1)*C_U</f>
        <v>29.761742584214652</v>
      </c>
      <c r="D4" s="7">
        <f t="shared" si="1"/>
        <v>117.26174258421466</v>
      </c>
    </row>
    <row r="5" spans="1:4">
      <c r="A5">
        <f t="shared" si="2"/>
        <v>85</v>
      </c>
      <c r="B5" s="6">
        <f t="shared" si="0"/>
        <v>82.352941176470594</v>
      </c>
      <c r="C5" s="6">
        <f>(_xlfn.GAMMA(1+1/alpha)/MTTF)^alpha*A5^(alpha-1)*C_U</f>
        <v>33.598217214211068</v>
      </c>
      <c r="D5" s="7">
        <f t="shared" si="1"/>
        <v>115.95115839068166</v>
      </c>
    </row>
    <row r="6" spans="1:4">
      <c r="A6">
        <f t="shared" si="2"/>
        <v>90</v>
      </c>
      <c r="B6" s="6">
        <f t="shared" si="0"/>
        <v>77.777777777777771</v>
      </c>
      <c r="C6" s="6">
        <f>(_xlfn.GAMMA(1+1/alpha)/MTTF)^alpha*A6^(alpha-1)*C_U</f>
        <v>37.667205458146668</v>
      </c>
      <c r="D6" s="7">
        <f t="shared" si="1"/>
        <v>115.44498323592444</v>
      </c>
    </row>
    <row r="7" spans="1:4">
      <c r="A7">
        <f t="shared" si="2"/>
        <v>95</v>
      </c>
      <c r="B7" s="6">
        <f t="shared" si="0"/>
        <v>73.684210526315795</v>
      </c>
      <c r="C7" s="6">
        <f>(_xlfn.GAMMA(1+1/alpha)/MTTF)^alpha*A7^(alpha-1)*C_U</f>
        <v>41.968707316021437</v>
      </c>
      <c r="D7" s="7">
        <f t="shared" si="1"/>
        <v>115.65291784233723</v>
      </c>
    </row>
    <row r="8" spans="1:4">
      <c r="A8">
        <f t="shared" si="2"/>
        <v>100</v>
      </c>
      <c r="B8" s="6">
        <f t="shared" si="0"/>
        <v>70</v>
      </c>
      <c r="C8" s="6">
        <f>(_xlfn.GAMMA(1+1/alpha)/MTTF)^alpha*A8^(alpha-1)*C_U</f>
        <v>46.502722787835395</v>
      </c>
      <c r="D8" s="7">
        <f t="shared" si="1"/>
        <v>116.5027227878354</v>
      </c>
    </row>
    <row r="9" spans="1:4">
      <c r="A9">
        <f t="shared" si="2"/>
        <v>105</v>
      </c>
      <c r="B9" s="6">
        <f t="shared" si="0"/>
        <v>66.666666666666671</v>
      </c>
      <c r="C9" s="6">
        <f>(_xlfn.GAMMA(1+1/alpha)/MTTF)^alpha*A9^(alpha-1)*C_U</f>
        <v>51.269251873588516</v>
      </c>
      <c r="D9" s="7">
        <f t="shared" si="1"/>
        <v>117.93591854025519</v>
      </c>
    </row>
    <row r="10" spans="1:4">
      <c r="A10">
        <f t="shared" si="2"/>
        <v>110</v>
      </c>
      <c r="B10" s="6">
        <f t="shared" si="0"/>
        <v>63.636363636363633</v>
      </c>
      <c r="C10" s="6">
        <f>(_xlfn.GAMMA(1+1/alpha)/MTTF)^alpha*A10^(alpha-1)*C_U</f>
        <v>56.268294573280826</v>
      </c>
      <c r="D10" s="7">
        <f t="shared" si="1"/>
        <v>119.90465820964445</v>
      </c>
    </row>
    <row r="11" spans="1:4">
      <c r="A11">
        <f t="shared" si="2"/>
        <v>115</v>
      </c>
      <c r="B11" s="6">
        <f t="shared" si="0"/>
        <v>60.869565217391305</v>
      </c>
      <c r="C11" s="6">
        <f>(_xlfn.GAMMA(1+1/alpha)/MTTF)^alpha*A11^(alpha-1)*C_U</f>
        <v>61.499850886912306</v>
      </c>
      <c r="D11" s="7">
        <f t="shared" si="1"/>
        <v>122.36941610430361</v>
      </c>
    </row>
    <row r="12" spans="1:4">
      <c r="A12">
        <f t="shared" si="2"/>
        <v>120</v>
      </c>
      <c r="B12" s="6">
        <f t="shared" si="0"/>
        <v>58.333333333333336</v>
      </c>
      <c r="C12" s="6">
        <f>(_xlfn.GAMMA(1+1/alpha)/MTTF)^alpha*A12^(alpha-1)*C_U</f>
        <v>66.963920814482961</v>
      </c>
      <c r="D12" s="7">
        <f>B12+C12</f>
        <v>125.29725414781629</v>
      </c>
    </row>
    <row r="13" spans="1:4">
      <c r="D13" s="7">
        <f>MIN(D2:D12)</f>
        <v>115.44498323592444</v>
      </c>
    </row>
    <row r="17" spans="1:1">
      <c r="A17" s="8"/>
    </row>
  </sheetData>
  <phoneticPr fontId="1" type="noConversion"/>
  <conditionalFormatting sqref="D2:D12">
    <cfRule type="cellIs" dxfId="0" priority="1" stopIfTrue="1" operator="equal">
      <formula>$D$13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11</vt:i4>
      </vt:variant>
    </vt:vector>
  </HeadingPairs>
  <TitlesOfParts>
    <vt:vector size="14" baseType="lpstr">
      <vt:lpstr>Solver</vt:lpstr>
      <vt:lpstr>Analytical</vt:lpstr>
      <vt:lpstr>Graphical</vt:lpstr>
      <vt:lpstr>alpha</vt:lpstr>
      <vt:lpstr>C_PM</vt:lpstr>
      <vt:lpstr>C_tau</vt:lpstr>
      <vt:lpstr>C_U</vt:lpstr>
      <vt:lpstr>cmcost</vt:lpstr>
      <vt:lpstr>elambda</vt:lpstr>
      <vt:lpstr>lambdaE</vt:lpstr>
      <vt:lpstr>MTTF</vt:lpstr>
      <vt:lpstr>pmcost</vt:lpstr>
      <vt:lpstr>tau</vt:lpstr>
      <vt:lpstr>unitcost</vt:lpstr>
    </vt:vector>
  </TitlesOfParts>
  <Company>NTNU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Vatn</dc:creator>
  <cp:lastModifiedBy>Jørn Vatn</cp:lastModifiedBy>
  <dcterms:created xsi:type="dcterms:W3CDTF">2009-09-27T20:05:02Z</dcterms:created>
  <dcterms:modified xsi:type="dcterms:W3CDTF">2023-01-31T13:18:08Z</dcterms:modified>
</cp:coreProperties>
</file>