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udntnu-my.sharepoint.com/personal/jvatn_ntnu_no/Documents/NTNU-Courses/TPK4191/solutions/"/>
    </mc:Choice>
  </mc:AlternateContent>
  <xr:revisionPtr revIDLastSave="106" documentId="8_{6C9D7001-E3FC-4571-9908-F87DD85AB9CE}" xr6:coauthVersionLast="47" xr6:coauthVersionMax="47" xr10:uidLastSave="{2C6055EB-4A35-4F6B-878D-0566204CEDCC}"/>
  <bookViews>
    <workbookView xWindow="-110" yWindow="-110" windowWidth="19420" windowHeight="10420" xr2:uid="{00000000-000D-0000-FFFF-FFFF00000000}"/>
  </bookViews>
  <sheets>
    <sheet name="FlowData" sheetId="3" r:id="rId1"/>
    <sheet name="Problem" sheetId="4" r:id="rId2"/>
  </sheets>
  <definedNames>
    <definedName name="BothDir">FlowData!$B$28</definedName>
    <definedName name="c_ij">#REF!</definedName>
    <definedName name="Conservation">FlowData!$I$13:$I$17</definedName>
    <definedName name="Constraint_1">#REF!</definedName>
    <definedName name="Constraint_2">#REF!</definedName>
    <definedName name="Constraint_3">#REF!</definedName>
    <definedName name="Queue">FlowData!$B$27</definedName>
    <definedName name="slack">FlowData!$B$20:$F$24</definedName>
    <definedName name="solver_adj" localSheetId="0" hidden="1">FlowData!$B$11:$F$15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FlowData!$B$20:$F$24</definedName>
    <definedName name="solver_lhs2" localSheetId="0" hidden="1">FlowData!$I$13:$I$17</definedName>
    <definedName name="solver_lhs3" localSheetId="0" hidden="1">FlowData!$C$21:$F$21</definedName>
    <definedName name="solver_lhs4" localSheetId="0" hidden="1">FlowData!$F$22</definedName>
    <definedName name="solver_lhs5" localSheetId="0" hidden="1">FlowData!$I$13:$I$16</definedName>
    <definedName name="solver_lhs6" localSheetId="0" hidden="1">FlowData!#REF!</definedName>
    <definedName name="solver_lhs7" localSheetId="0" hidden="1">FlowData!#REF!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FlowData!$I$11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2</definedName>
    <definedName name="solver_rel3" localSheetId="0" hidden="1">3</definedName>
    <definedName name="solver_rel4" localSheetId="0" hidden="1">3</definedName>
    <definedName name="solver_rel5" localSheetId="0" hidden="1">2</definedName>
    <definedName name="solver_rel6" localSheetId="0" hidden="1">2</definedName>
    <definedName name="solver_rel7" localSheetId="0" hidden="1">2</definedName>
    <definedName name="solver_rhs1" localSheetId="0" hidden="1">0</definedName>
    <definedName name="solver_rhs2" localSheetId="0" hidden="1">0</definedName>
    <definedName name="solver_rhs3" localSheetId="0" hidden="1">0</definedName>
    <definedName name="solver_rhs4" localSheetId="0" hidden="1">0</definedName>
    <definedName name="solver_rhs5" localSheetId="0" hidden="1">0</definedName>
    <definedName name="solver_rhs6" localSheetId="0" hidden="1">0</definedName>
    <definedName name="solver_rhs7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X_1">#REF!</definedName>
    <definedName name="X_2">#REF!</definedName>
    <definedName name="X_3">#REF!</definedName>
    <definedName name="X_4">#REF!</definedName>
    <definedName name="x_ij">FlowData!$B$11:$F$15</definedName>
    <definedName name="x_values">#REF!</definedName>
    <definedName name="Z">FlowData!$I$11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3" l="1"/>
  <c r="D32" i="3"/>
  <c r="C36" i="3" s="1"/>
  <c r="E6" i="3"/>
  <c r="E5" i="3"/>
  <c r="F5" i="3"/>
  <c r="D36" i="3" l="1"/>
  <c r="C37" i="3" l="1"/>
  <c r="D37" i="3" s="1"/>
  <c r="B21" i="3"/>
  <c r="C21" i="3"/>
  <c r="D21" i="3"/>
  <c r="E21" i="3"/>
  <c r="F21" i="3"/>
  <c r="B22" i="3"/>
  <c r="C22" i="3"/>
  <c r="D22" i="3"/>
  <c r="B23" i="3"/>
  <c r="C23" i="3"/>
  <c r="D23" i="3"/>
  <c r="F23" i="3"/>
  <c r="B24" i="3"/>
  <c r="C24" i="3"/>
  <c r="D24" i="3"/>
  <c r="E24" i="3"/>
  <c r="F24" i="3"/>
  <c r="C20" i="3"/>
  <c r="D20" i="3"/>
  <c r="E20" i="3"/>
  <c r="F20" i="3"/>
  <c r="F22" i="3"/>
  <c r="E23" i="3"/>
  <c r="E22" i="3"/>
  <c r="B20" i="3" l="1"/>
  <c r="G14" i="3"/>
  <c r="G15" i="3"/>
  <c r="C16" i="3"/>
  <c r="D16" i="3"/>
  <c r="E16" i="3"/>
  <c r="F16" i="3"/>
  <c r="B16" i="3"/>
  <c r="I17" i="3" l="1"/>
  <c r="I16" i="3"/>
  <c r="G12" i="3"/>
  <c r="I14" i="3" s="1"/>
  <c r="G13" i="3"/>
  <c r="I15" i="3" s="1"/>
  <c r="G11" i="3" l="1"/>
  <c r="I13" i="3" s="1"/>
  <c r="I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Jørn Vatn</author>
  </authors>
  <commentList>
    <comment ref="E5" authorId="0" shapeId="0" xr:uid="{963559CB-433A-4814-AE09-3EA0CD741771}">
      <text>
        <r>
          <rPr>
            <sz val="9"/>
            <color indexed="81"/>
            <rFont val="Tahoma"/>
            <family val="2"/>
          </rPr>
          <t xml:space="preserve">If we allow trafic in both directions, this capacity changes from 0 to 2
</t>
        </r>
      </text>
    </comment>
    <comment ref="F5" authorId="0" shapeId="0" xr:uid="{045B33FF-7576-4A4C-9F18-32B6F87F8E18}">
      <text>
        <r>
          <rPr>
            <sz val="9"/>
            <color indexed="81"/>
            <rFont val="Tahoma"/>
            <family val="2"/>
          </rPr>
          <t xml:space="preserve">If queue, this capacity is reduced from 4 to 1
</t>
        </r>
      </text>
    </comment>
    <comment ref="E6" authorId="0" shapeId="0" xr:uid="{12F9533A-664B-459C-B814-021E487C1808}">
      <text>
        <r>
          <rPr>
            <sz val="9"/>
            <color indexed="81"/>
            <rFont val="Tahoma"/>
            <family val="2"/>
          </rPr>
          <t xml:space="preserve">If queue, this capacity is reduced from 4 to 1
</t>
        </r>
      </text>
    </comment>
    <comment ref="I11" authorId="0" shapeId="0" xr:uid="{654539F2-68E0-4061-89E5-B4DC23A4D1CC}">
      <text>
        <r>
          <rPr>
            <sz val="9"/>
            <color indexed="81"/>
            <rFont val="Tahoma"/>
            <family val="2"/>
          </rPr>
          <t xml:space="preserve">Objective function = Z = </t>
        </r>
        <r>
          <rPr>
            <sz val="9"/>
            <color indexed="81"/>
            <rFont val="Symbol"/>
            <family val="1"/>
            <charset val="2"/>
          </rPr>
          <t>S</t>
        </r>
        <r>
          <rPr>
            <sz val="9"/>
            <color indexed="81"/>
            <rFont val="Tahoma"/>
            <family val="2"/>
          </rPr>
          <t xml:space="preserve"> out of source
</t>
        </r>
      </text>
    </comment>
    <comment ref="I13" authorId="0" shapeId="0" xr:uid="{E5DEB1F5-C69D-4429-BC53-E8029C20BB31}">
      <text>
        <r>
          <rPr>
            <sz val="9"/>
            <color indexed="81"/>
            <rFont val="Tahoma"/>
            <family val="2"/>
          </rPr>
          <t xml:space="preserve">Constraints are flow in = flow out, and flow out of source = flow in to sink
</t>
        </r>
      </text>
    </comment>
    <comment ref="C30" authorId="0" shapeId="0" xr:uid="{00000000-0006-0000-0000-000001000000}">
      <text>
        <r>
          <rPr>
            <sz val="9"/>
            <color indexed="81"/>
            <rFont val="Tahoma"/>
            <family val="2"/>
          </rPr>
          <t>Needs to run the Solver for each relevant combinations of "Queue" and "BothDir"
Note that the numbers are "static" values, i.e., we copy the Z-results from the solver.</t>
        </r>
      </text>
    </comment>
    <comment ref="C35" authorId="0" shapeId="0" xr:uid="{00000000-0006-0000-0000-000002000000}">
      <text>
        <r>
          <rPr>
            <sz val="9"/>
            <color indexed="81"/>
            <rFont val="Tahoma"/>
            <family val="2"/>
          </rPr>
          <t>Average transportation volume per time unit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Cost relative to the value of one transportation unit per time unit
</t>
        </r>
      </text>
    </comment>
  </commentList>
</comments>
</file>

<file path=xl/sharedStrings.xml><?xml version="1.0" encoding="utf-8"?>
<sst xmlns="http://schemas.openxmlformats.org/spreadsheetml/2006/main" count="39" uniqueCount="35">
  <si>
    <t>s</t>
  </si>
  <si>
    <t>n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</si>
  <si>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out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</si>
  <si>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in</t>
    </r>
  </si>
  <si>
    <r>
      <t xml:space="preserve">Flows, </t>
    </r>
    <r>
      <rPr>
        <b/>
        <i/>
        <sz val="11"/>
        <color theme="1"/>
        <rFont val="Calibri"/>
        <family val="2"/>
        <scheme val="minor"/>
      </rPr>
      <t>x</t>
    </r>
    <r>
      <rPr>
        <b/>
        <i/>
        <vertAlign val="subscript"/>
        <sz val="11"/>
        <color theme="1"/>
        <rFont val="Calibri"/>
        <family val="2"/>
        <scheme val="minor"/>
      </rPr>
      <t>ij</t>
    </r>
  </si>
  <si>
    <t>Z=</t>
  </si>
  <si>
    <t>Conservation:</t>
  </si>
  <si>
    <t>Queue</t>
  </si>
  <si>
    <t>BothDir</t>
  </si>
  <si>
    <t>No queue</t>
  </si>
  <si>
    <t>Queue one dir</t>
  </si>
  <si>
    <t>Queue both dir</t>
  </si>
  <si>
    <t>Situation</t>
  </si>
  <si>
    <t>Z</t>
  </si>
  <si>
    <t>Prob</t>
  </si>
  <si>
    <t>Result</t>
  </si>
  <si>
    <t>Avg Z</t>
  </si>
  <si>
    <t>Cost</t>
  </si>
  <si>
    <t>Both directions</t>
  </si>
  <si>
    <t>One dirrection</t>
  </si>
  <si>
    <t>It does not pay off!</t>
  </si>
  <si>
    <t>Flags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</si>
  <si>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out of </t>
    </r>
    <r>
      <rPr>
        <i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 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in to </t>
    </r>
    <r>
      <rPr>
        <i/>
        <sz val="11"/>
        <color theme="1"/>
        <rFont val="Calibri"/>
        <family val="2"/>
        <scheme val="minor"/>
      </rPr>
      <t>n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</si>
  <si>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out of 1 = 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in to 1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</si>
  <si>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out of 2= 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in to 2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</si>
  <si>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out of 3 = 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in to 3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</si>
  <si>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out of 4 = 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in to 4</t>
    </r>
  </si>
  <si>
    <t>Comments</t>
  </si>
  <si>
    <t>For the first problem, we assume no queue, and we do not open in both directions, i.e., both flags are False</t>
  </si>
  <si>
    <t>If there is no cueue, the max flow is as for the first part of the problem, and this happens in 90% of the cases</t>
  </si>
  <si>
    <t>If there is a cue, we can set the Queue flag to FALSE, and recalculate (optimize)</t>
  </si>
  <si>
    <t>The max flow depends on if we open for both direction or not. To control this, we use the BothDir flag</t>
  </si>
  <si>
    <r>
      <t xml:space="preserve">Problem 3.1 The figure below shows transportation capacities for transportation of goods from the source </t>
    </r>
    <r>
      <rPr>
        <i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to the sink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. Find the maximum flow that can be achieved. In 10% of the time the capacity from node 3 to node 4 is reduced from 4 to 1 and similarly the capacity from node 2 to node n is reduced from 4 to 1 due to queueing problems. The logistic manager proposes to open the road from node 2 to 4 for traffic in both directions. The cost per unit time for such a measure is 15% of the value of one unit of capacity. Does it pay off?</t>
    </r>
  </si>
  <si>
    <r>
      <t xml:space="preserve">Capacities, </t>
    </r>
    <r>
      <rPr>
        <b/>
        <i/>
        <sz val="11"/>
        <color theme="1"/>
        <rFont val="Calibri"/>
        <family val="2"/>
        <scheme val="minor"/>
      </rPr>
      <t>c</t>
    </r>
    <r>
      <rPr>
        <b/>
        <i/>
        <vertAlign val="subscript"/>
        <sz val="11"/>
        <color theme="1"/>
        <rFont val="Calibri"/>
        <family val="2"/>
        <scheme val="minor"/>
      </rPr>
      <t>ij</t>
    </r>
  </si>
  <si>
    <r>
      <rPr>
        <b/>
        <i/>
        <sz val="11"/>
        <color theme="1"/>
        <rFont val="Calibri"/>
        <family val="2"/>
        <scheme val="minor"/>
      </rPr>
      <t>c</t>
    </r>
    <r>
      <rPr>
        <b/>
        <i/>
        <vertAlign val="subscript"/>
        <sz val="11"/>
        <color theme="1"/>
        <rFont val="Calibri"/>
        <family val="2"/>
        <scheme val="minor"/>
      </rPr>
      <t>ij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- </t>
    </r>
    <r>
      <rPr>
        <b/>
        <i/>
        <sz val="11"/>
        <color theme="1"/>
        <rFont val="Calibri"/>
        <family val="2"/>
        <scheme val="minor"/>
      </rPr>
      <t>x</t>
    </r>
    <r>
      <rPr>
        <b/>
        <i/>
        <vertAlign val="subscript"/>
        <sz val="11"/>
        <color theme="1"/>
        <rFont val="Calibri"/>
        <family val="2"/>
        <scheme val="minor"/>
      </rPr>
      <t>ij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</si>
</sst>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1"/>
      <charset val="2"/>
      <scheme val="minor"/>
    </font>
    <font>
      <sz val="8"/>
      <name val="Calibri"/>
      <family val="2"/>
      <scheme val="minor"/>
    </font>
    <font>
      <sz val="9"/>
      <color indexed="8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0" fontId="0" fillId="6" borderId="1" xfId="0" applyFill="1" applyBorder="1"/>
    <xf numFmtId="9" fontId="0" fillId="0" borderId="0" xfId="0" applyNumberFormat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6" fillId="7" borderId="0" xfId="0" applyFont="1" applyFill="1"/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30481</xdr:colOff>
      <xdr:row>0</xdr:row>
      <xdr:rowOff>167640</xdr:rowOff>
    </xdr:from>
    <xdr:to>
      <xdr:col>9</xdr:col>
      <xdr:colOff>571500</xdr:colOff>
      <xdr:row>7</xdr:row>
      <xdr:rowOff>64723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8081" y="167640"/>
          <a:ext cx="2697479" cy="119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35035</xdr:rowOff>
    </xdr:from>
    <xdr:to>
      <xdr:col>4</xdr:col>
      <xdr:colOff>279775</xdr:colOff>
      <xdr:row>13</xdr:row>
      <xdr:rowOff>152263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60FE36-9D61-4430-BBA9-F8C9B84E7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22552"/>
          <a:ext cx="2714672" cy="1220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37"/>
  <sheetViews>
    <sheetView tabSelected="1" zoomScaleNormal="100" workbookViewId="0">
      <selection activeCell="D42" sqref="D42"/>
    </sheetView>
  </sheetViews>
  <sheetFormatPr defaultRowHeight="14.5"/>
  <cols>
    <col min="8" max="8" width="13.6328125" customWidth="1"/>
  </cols>
  <sheetData>
    <row r="1" spans="1:12" ht="16.5">
      <c r="A1" s="5" t="s">
        <v>33</v>
      </c>
    </row>
    <row r="2" spans="1:12">
      <c r="B2" s="4">
        <v>1</v>
      </c>
      <c r="C2" s="4">
        <v>2</v>
      </c>
      <c r="D2" s="4">
        <v>3</v>
      </c>
      <c r="E2" s="4">
        <v>4</v>
      </c>
      <c r="F2" s="3" t="s">
        <v>1</v>
      </c>
    </row>
    <row r="3" spans="1:12">
      <c r="A3" s="3" t="s">
        <v>0</v>
      </c>
      <c r="B3" s="6">
        <v>4</v>
      </c>
      <c r="C3" s="6"/>
      <c r="D3" s="6">
        <v>3</v>
      </c>
      <c r="E3" s="6"/>
      <c r="F3" s="6"/>
    </row>
    <row r="4" spans="1:12">
      <c r="A4" s="4">
        <v>1</v>
      </c>
      <c r="B4" s="6"/>
      <c r="C4" s="6">
        <v>2</v>
      </c>
      <c r="D4" s="6">
        <v>1</v>
      </c>
      <c r="E4" s="6"/>
      <c r="F4" s="6"/>
    </row>
    <row r="5" spans="1:12">
      <c r="A5" s="4">
        <v>2</v>
      </c>
      <c r="B5" s="6"/>
      <c r="C5" s="6"/>
      <c r="D5" s="6"/>
      <c r="E5" s="6">
        <f>IF(BothDir,2,0)</f>
        <v>0</v>
      </c>
      <c r="F5" s="6">
        <f>IF(Queue,1,4)</f>
        <v>1</v>
      </c>
    </row>
    <row r="6" spans="1:12">
      <c r="A6" s="4">
        <v>3</v>
      </c>
      <c r="B6" s="6">
        <v>1</v>
      </c>
      <c r="C6" s="6"/>
      <c r="D6" s="6"/>
      <c r="E6" s="6">
        <f>IF(Queue,1,4)</f>
        <v>1</v>
      </c>
      <c r="F6" s="6"/>
    </row>
    <row r="7" spans="1:12">
      <c r="A7" s="4">
        <v>4</v>
      </c>
      <c r="B7" s="6"/>
      <c r="C7" s="6">
        <v>2</v>
      </c>
      <c r="D7" s="6"/>
      <c r="E7" s="6"/>
      <c r="F7" s="6">
        <v>2</v>
      </c>
    </row>
    <row r="8" spans="1:12">
      <c r="A8" s="1"/>
    </row>
    <row r="9" spans="1:12" ht="16.5">
      <c r="A9" s="5" t="s">
        <v>4</v>
      </c>
    </row>
    <row r="10" spans="1:12">
      <c r="B10" s="4">
        <v>1</v>
      </c>
      <c r="C10" s="4">
        <v>2</v>
      </c>
      <c r="D10" s="4">
        <v>3</v>
      </c>
      <c r="E10" s="4">
        <v>4</v>
      </c>
      <c r="F10" s="3" t="s">
        <v>1</v>
      </c>
      <c r="G10" t="s">
        <v>2</v>
      </c>
    </row>
    <row r="11" spans="1:12">
      <c r="A11" s="3" t="s">
        <v>0</v>
      </c>
      <c r="B11" s="7">
        <v>1</v>
      </c>
      <c r="C11" s="8">
        <v>0</v>
      </c>
      <c r="D11" s="7">
        <v>1</v>
      </c>
      <c r="E11" s="8">
        <v>0</v>
      </c>
      <c r="F11" s="8">
        <v>0</v>
      </c>
      <c r="G11">
        <f>SUM(B11:F11)</f>
        <v>2</v>
      </c>
      <c r="H11" s="2" t="s">
        <v>5</v>
      </c>
      <c r="I11">
        <f>G11</f>
        <v>2</v>
      </c>
    </row>
    <row r="12" spans="1:12">
      <c r="A12" s="4">
        <v>1</v>
      </c>
      <c r="B12" s="8">
        <v>0</v>
      </c>
      <c r="C12" s="7">
        <v>1</v>
      </c>
      <c r="D12" s="7">
        <v>0</v>
      </c>
      <c r="E12" s="8">
        <v>0</v>
      </c>
      <c r="F12" s="8">
        <v>0</v>
      </c>
      <c r="G12">
        <f>SUM(B12:F12)</f>
        <v>1</v>
      </c>
      <c r="J12" s="11" t="s">
        <v>27</v>
      </c>
      <c r="K12" s="11"/>
      <c r="L12" s="11"/>
    </row>
    <row r="13" spans="1:12">
      <c r="A13" s="4">
        <v>2</v>
      </c>
      <c r="B13" s="8">
        <v>0</v>
      </c>
      <c r="C13" s="8">
        <v>0</v>
      </c>
      <c r="D13" s="8">
        <v>0</v>
      </c>
      <c r="E13" s="9">
        <v>0</v>
      </c>
      <c r="F13" s="7">
        <v>1</v>
      </c>
      <c r="G13">
        <f>SUM(B13:F13)</f>
        <v>1</v>
      </c>
      <c r="H13" s="2" t="s">
        <v>6</v>
      </c>
      <c r="I13">
        <f>F16-G11</f>
        <v>0</v>
      </c>
      <c r="J13" s="14" t="s">
        <v>22</v>
      </c>
    </row>
    <row r="14" spans="1:12">
      <c r="A14" s="4">
        <v>3</v>
      </c>
      <c r="B14" s="7">
        <v>0</v>
      </c>
      <c r="C14" s="8">
        <v>0</v>
      </c>
      <c r="D14" s="8">
        <v>0</v>
      </c>
      <c r="E14" s="7">
        <v>1</v>
      </c>
      <c r="F14" s="8">
        <v>0</v>
      </c>
      <c r="G14">
        <f t="shared" ref="G14:G15" si="0">SUM(B14:F14)</f>
        <v>1</v>
      </c>
      <c r="H14" s="2"/>
      <c r="I14">
        <f>G12-B16</f>
        <v>0</v>
      </c>
      <c r="J14" s="14" t="s">
        <v>23</v>
      </c>
    </row>
    <row r="15" spans="1:12">
      <c r="A15" s="4">
        <v>4</v>
      </c>
      <c r="B15" s="8">
        <v>0</v>
      </c>
      <c r="C15" s="7">
        <v>0</v>
      </c>
      <c r="D15" s="8">
        <v>0</v>
      </c>
      <c r="E15" s="8">
        <v>0</v>
      </c>
      <c r="F15" s="7">
        <v>1</v>
      </c>
      <c r="G15">
        <f t="shared" si="0"/>
        <v>1</v>
      </c>
      <c r="H15" s="2"/>
      <c r="I15">
        <f>G13-C16</f>
        <v>0</v>
      </c>
      <c r="J15" s="14" t="s">
        <v>24</v>
      </c>
    </row>
    <row r="16" spans="1:12">
      <c r="A16" t="s">
        <v>3</v>
      </c>
      <c r="B16">
        <f>SUM(B11:B15)</f>
        <v>1</v>
      </c>
      <c r="C16">
        <f t="shared" ref="C16:F16" si="1">SUM(C11:C15)</f>
        <v>1</v>
      </c>
      <c r="D16">
        <f t="shared" si="1"/>
        <v>1</v>
      </c>
      <c r="E16">
        <f t="shared" si="1"/>
        <v>1</v>
      </c>
      <c r="F16">
        <f t="shared" si="1"/>
        <v>2</v>
      </c>
      <c r="I16">
        <f>G14-D16</f>
        <v>0</v>
      </c>
      <c r="J16" s="14" t="s">
        <v>25</v>
      </c>
    </row>
    <row r="17" spans="1:10">
      <c r="I17">
        <f>G15-E16</f>
        <v>0</v>
      </c>
      <c r="J17" s="14" t="s">
        <v>26</v>
      </c>
    </row>
    <row r="18" spans="1:10" ht="16.5">
      <c r="A18" s="5" t="s">
        <v>34</v>
      </c>
      <c r="J18" s="14"/>
    </row>
    <row r="19" spans="1:10">
      <c r="B19" s="4">
        <v>1</v>
      </c>
      <c r="C19" s="4">
        <v>2</v>
      </c>
      <c r="D19" s="4">
        <v>3</v>
      </c>
      <c r="E19" s="4">
        <v>4</v>
      </c>
      <c r="F19" s="3" t="s">
        <v>1</v>
      </c>
      <c r="G19" s="1"/>
    </row>
    <row r="20" spans="1:10">
      <c r="A20" s="3" t="s">
        <v>0</v>
      </c>
      <c r="B20" s="8">
        <f>B3-B11</f>
        <v>3</v>
      </c>
      <c r="C20" s="8">
        <f t="shared" ref="C20:F20" si="2">C3-C11</f>
        <v>0</v>
      </c>
      <c r="D20" s="8">
        <f t="shared" si="2"/>
        <v>2</v>
      </c>
      <c r="E20" s="8">
        <f t="shared" si="2"/>
        <v>0</v>
      </c>
      <c r="F20" s="8">
        <f t="shared" si="2"/>
        <v>0</v>
      </c>
    </row>
    <row r="21" spans="1:10">
      <c r="A21" s="4">
        <v>1</v>
      </c>
      <c r="B21" s="8">
        <f t="shared" ref="B21:F21" si="3">B4-B12</f>
        <v>0</v>
      </c>
      <c r="C21" s="8">
        <f t="shared" si="3"/>
        <v>1</v>
      </c>
      <c r="D21" s="8">
        <f t="shared" si="3"/>
        <v>1</v>
      </c>
      <c r="E21" s="8">
        <f t="shared" si="3"/>
        <v>0</v>
      </c>
      <c r="F21" s="8">
        <f t="shared" si="3"/>
        <v>0</v>
      </c>
    </row>
    <row r="22" spans="1:10">
      <c r="A22" s="4">
        <v>2</v>
      </c>
      <c r="B22" s="8">
        <f t="shared" ref="B22:F22" si="4">B5-B13</f>
        <v>0</v>
      </c>
      <c r="C22" s="8">
        <f t="shared" si="4"/>
        <v>0</v>
      </c>
      <c r="D22" s="8">
        <f t="shared" si="4"/>
        <v>0</v>
      </c>
      <c r="E22" s="8">
        <f t="shared" si="4"/>
        <v>0</v>
      </c>
      <c r="F22" s="8">
        <f t="shared" si="4"/>
        <v>0</v>
      </c>
    </row>
    <row r="23" spans="1:10">
      <c r="A23" s="4">
        <v>3</v>
      </c>
      <c r="B23" s="8">
        <f t="shared" ref="B23:F23" si="5">B6-B14</f>
        <v>1</v>
      </c>
      <c r="C23" s="8">
        <f t="shared" si="5"/>
        <v>0</v>
      </c>
      <c r="D23" s="8">
        <f t="shared" si="5"/>
        <v>0</v>
      </c>
      <c r="E23" s="8">
        <f t="shared" si="5"/>
        <v>0</v>
      </c>
      <c r="F23" s="8">
        <f t="shared" si="5"/>
        <v>0</v>
      </c>
    </row>
    <row r="24" spans="1:10">
      <c r="A24" s="4">
        <v>4</v>
      </c>
      <c r="B24" s="8">
        <f t="shared" ref="B24:F24" si="6">B7-B15</f>
        <v>0</v>
      </c>
      <c r="C24" s="8">
        <f t="shared" si="6"/>
        <v>2</v>
      </c>
      <c r="D24" s="8">
        <f t="shared" si="6"/>
        <v>0</v>
      </c>
      <c r="E24" s="8">
        <f t="shared" si="6"/>
        <v>0</v>
      </c>
      <c r="F24" s="8">
        <f t="shared" si="6"/>
        <v>1</v>
      </c>
    </row>
    <row r="26" spans="1:10">
      <c r="A26" s="11" t="s">
        <v>21</v>
      </c>
      <c r="B26" s="11"/>
      <c r="F26" t="s">
        <v>28</v>
      </c>
    </row>
    <row r="27" spans="1:10">
      <c r="A27" t="s">
        <v>7</v>
      </c>
      <c r="B27" t="b">
        <v>1</v>
      </c>
      <c r="F27" t="s">
        <v>29</v>
      </c>
    </row>
    <row r="28" spans="1:10">
      <c r="A28" t="s">
        <v>8</v>
      </c>
      <c r="B28" t="b">
        <v>0</v>
      </c>
      <c r="F28" t="s">
        <v>30</v>
      </c>
    </row>
    <row r="29" spans="1:10">
      <c r="F29" t="s">
        <v>31</v>
      </c>
    </row>
    <row r="30" spans="1:10">
      <c r="A30" s="11" t="s">
        <v>12</v>
      </c>
      <c r="B30" s="11"/>
      <c r="C30" s="12" t="s">
        <v>13</v>
      </c>
      <c r="D30" s="12" t="s">
        <v>14</v>
      </c>
    </row>
    <row r="31" spans="1:10">
      <c r="A31" t="s">
        <v>9</v>
      </c>
      <c r="C31" s="1">
        <v>6</v>
      </c>
      <c r="D31" s="10">
        <v>0.9</v>
      </c>
    </row>
    <row r="32" spans="1:10">
      <c r="A32" t="s">
        <v>10</v>
      </c>
      <c r="C32" s="1">
        <v>2</v>
      </c>
      <c r="D32" s="10">
        <f>1-D31</f>
        <v>9.9999999999999978E-2</v>
      </c>
    </row>
    <row r="33" spans="1:7">
      <c r="A33" t="s">
        <v>11</v>
      </c>
      <c r="C33" s="1">
        <v>3</v>
      </c>
      <c r="D33" s="10">
        <f>1-D31</f>
        <v>9.9999999999999978E-2</v>
      </c>
    </row>
    <row r="34" spans="1:7">
      <c r="C34" s="1"/>
      <c r="D34" s="1"/>
    </row>
    <row r="35" spans="1:7">
      <c r="A35" s="11" t="s">
        <v>15</v>
      </c>
      <c r="B35" s="11"/>
      <c r="C35" s="12" t="s">
        <v>16</v>
      </c>
      <c r="D35" s="12" t="s">
        <v>17</v>
      </c>
    </row>
    <row r="36" spans="1:7">
      <c r="A36" t="s">
        <v>19</v>
      </c>
      <c r="C36" s="1">
        <f>C31*D31+C32*D32</f>
        <v>5.6000000000000005</v>
      </c>
      <c r="D36" s="15">
        <f>(C31-C36)</f>
        <v>0.39999999999999947</v>
      </c>
    </row>
    <row r="37" spans="1:7">
      <c r="A37" t="s">
        <v>18</v>
      </c>
      <c r="C37" s="1">
        <f>C31*D31+C33*D33</f>
        <v>5.7</v>
      </c>
      <c r="D37" s="15">
        <f>(C31-C37)+15%</f>
        <v>0.44999999999999984</v>
      </c>
      <c r="F37" s="13" t="s">
        <v>20</v>
      </c>
      <c r="G37" s="13"/>
    </row>
  </sheetData>
  <phoneticPr fontId="9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C751-64EA-4A20-8DB4-D560A150AED9}">
  <dimension ref="A1:G6"/>
  <sheetViews>
    <sheetView showGridLines="0" showRowColHeaders="0" zoomScale="145" zoomScaleNormal="145" workbookViewId="0">
      <selection sqref="A1:G6"/>
    </sheetView>
  </sheetViews>
  <sheetFormatPr defaultRowHeight="14.5"/>
  <cols>
    <col min="7" max="7" width="24.36328125" customWidth="1"/>
  </cols>
  <sheetData>
    <row r="1" spans="1:7">
      <c r="A1" s="16" t="s">
        <v>32</v>
      </c>
      <c r="B1" s="16"/>
      <c r="C1" s="16"/>
      <c r="D1" s="16"/>
      <c r="E1" s="16"/>
      <c r="F1" s="16"/>
      <c r="G1" s="16"/>
    </row>
    <row r="2" spans="1:7">
      <c r="A2" s="16"/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>
      <c r="A4" s="16"/>
      <c r="B4" s="16"/>
      <c r="C4" s="16"/>
      <c r="D4" s="16"/>
      <c r="E4" s="16"/>
      <c r="F4" s="16"/>
      <c r="G4" s="16"/>
    </row>
    <row r="5" spans="1:7">
      <c r="A5" s="16"/>
      <c r="B5" s="16"/>
      <c r="C5" s="16"/>
      <c r="D5" s="16"/>
      <c r="E5" s="16"/>
      <c r="F5" s="16"/>
      <c r="G5" s="16"/>
    </row>
    <row r="6" spans="1:7">
      <c r="A6" s="16"/>
      <c r="B6" s="16"/>
      <c r="C6" s="16"/>
      <c r="D6" s="16"/>
      <c r="E6" s="16"/>
      <c r="F6" s="16"/>
      <c r="G6" s="16"/>
    </row>
  </sheetData>
  <mergeCells count="1">
    <mergeCell ref="A1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FlowData</vt:lpstr>
      <vt:lpstr>Problem</vt:lpstr>
      <vt:lpstr>BothDir</vt:lpstr>
      <vt:lpstr>Conservation</vt:lpstr>
      <vt:lpstr>Queue</vt:lpstr>
      <vt:lpstr>slack</vt:lpstr>
      <vt:lpstr>x_ij</vt:lpstr>
      <vt:lpstr>Z</vt:lpstr>
    </vt:vector>
  </TitlesOfParts>
  <Company>Fakultet for Ingeniørvitenskap og Teknologi, NTNU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Jørn Vatn</dc:creator>
  <cp:lastModifiedBy>Jørn Vatn</cp:lastModifiedBy>
  <dcterms:created xsi:type="dcterms:W3CDTF">2017-07-21T14:03:09Z</dcterms:created>
  <dcterms:modified xsi:type="dcterms:W3CDTF">2024-09-18T07:18:14Z</dcterms:modified>
</cp:coreProperties>
</file>