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udntnu-my.sharepoint.com/personal/jvatn_ntnu_no/Documents/NTNU-Courses/TPK4191/solutions/"/>
    </mc:Choice>
  </mc:AlternateContent>
  <xr:revisionPtr revIDLastSave="0" documentId="8_{8284B819-2669-4C73-B839-865024372D8D}" xr6:coauthVersionLast="47" xr6:coauthVersionMax="47" xr10:uidLastSave="{00000000-0000-0000-0000-000000000000}"/>
  <bookViews>
    <workbookView xWindow="-110" yWindow="-110" windowWidth="19420" windowHeight="10420" tabRatio="719" firstSheet="6" activeTab="9" xr2:uid="{00000000-000D-0000-FFFF-FFFF00000000}"/>
  </bookViews>
  <sheets>
    <sheet name="Map" sheetId="1" r:id="rId1"/>
    <sheet name="From To 1st shift" sheetId="2" r:id="rId2"/>
    <sheet name="From To 2st shift" sheetId="5" r:id="rId3"/>
    <sheet name="From To 1st shift - impact fact" sheetId="8" r:id="rId4"/>
    <sheet name="From To 2st shift - impact fact" sheetId="9" r:id="rId5"/>
    <sheet name="From To 1st shift - bidirection" sheetId="6" r:id="rId6"/>
    <sheet name="From To 2st shift -bidirection" sheetId="7" r:id="rId7"/>
    <sheet name="From To 1st shift - mono-bi" sheetId="11" r:id="rId8"/>
    <sheet name="From To 2st shift -mono-bi" sheetId="12" r:id="rId9"/>
    <sheet name="Analysis of factors" sheetId="10" r:id="rId10"/>
  </sheets>
  <definedNames>
    <definedName name="solver_eng" localSheetId="9" hidden="1">1</definedName>
    <definedName name="solver_eng" localSheetId="1" hidden="1">1</definedName>
    <definedName name="solver_neg" localSheetId="9" hidden="1">1</definedName>
    <definedName name="solver_neg" localSheetId="1" hidden="1">1</definedName>
    <definedName name="solver_num" localSheetId="9" hidden="1">0</definedName>
    <definedName name="solver_num" localSheetId="1" hidden="1">0</definedName>
    <definedName name="solver_opt" localSheetId="9" hidden="1">'Analysis of factors'!$A$35</definedName>
    <definedName name="solver_opt" localSheetId="1" hidden="1">'From To 1st shift'!$AJ$2</definedName>
    <definedName name="solver_typ" localSheetId="9" hidden="1">1</definedName>
    <definedName name="solver_typ" localSheetId="1" hidden="1">1</definedName>
    <definedName name="solver_val" localSheetId="9" hidden="1">0</definedName>
    <definedName name="solver_val" localSheetId="1" hidden="1">0</definedName>
    <definedName name="solver_ver" localSheetId="9" hidden="1">3</definedName>
    <definedName name="solver_ver" localSheetId="1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9" i="12" l="1"/>
  <c r="S39" i="12"/>
  <c r="R39" i="12"/>
  <c r="Q39" i="12"/>
  <c r="P39" i="12"/>
  <c r="O39" i="12"/>
  <c r="N39" i="12"/>
  <c r="M39" i="12"/>
  <c r="J39" i="12"/>
  <c r="I39" i="12"/>
  <c r="H39" i="12"/>
  <c r="G39" i="12"/>
  <c r="F39" i="12"/>
  <c r="E39" i="12"/>
  <c r="D39" i="12"/>
  <c r="C39" i="12"/>
  <c r="T38" i="12"/>
  <c r="S38" i="12"/>
  <c r="R38" i="12"/>
  <c r="Q38" i="12"/>
  <c r="P38" i="12"/>
  <c r="O38" i="12"/>
  <c r="N38" i="12"/>
  <c r="M38" i="12"/>
  <c r="J38" i="12"/>
  <c r="I38" i="12"/>
  <c r="H38" i="12"/>
  <c r="G38" i="12"/>
  <c r="F38" i="12"/>
  <c r="E38" i="12"/>
  <c r="D38" i="12"/>
  <c r="C38" i="12"/>
  <c r="T37" i="12"/>
  <c r="S37" i="12"/>
  <c r="R37" i="12"/>
  <c r="Q37" i="12"/>
  <c r="P37" i="12"/>
  <c r="O37" i="12"/>
  <c r="N37" i="12"/>
  <c r="M37" i="12"/>
  <c r="J37" i="12"/>
  <c r="I37" i="12"/>
  <c r="H37" i="12"/>
  <c r="G37" i="12"/>
  <c r="F37" i="12"/>
  <c r="E37" i="12"/>
  <c r="D37" i="12"/>
  <c r="C37" i="12"/>
  <c r="T36" i="12"/>
  <c r="S36" i="12"/>
  <c r="R36" i="12"/>
  <c r="Q36" i="12"/>
  <c r="P36" i="12"/>
  <c r="O36" i="12"/>
  <c r="N36" i="12"/>
  <c r="M36" i="12"/>
  <c r="J36" i="12"/>
  <c r="I36" i="12"/>
  <c r="H36" i="12"/>
  <c r="G36" i="12"/>
  <c r="F36" i="12"/>
  <c r="E36" i="12"/>
  <c r="D36" i="12"/>
  <c r="C36" i="12"/>
  <c r="T35" i="12"/>
  <c r="S35" i="12"/>
  <c r="R35" i="12"/>
  <c r="Q35" i="12"/>
  <c r="P35" i="12"/>
  <c r="O35" i="12"/>
  <c r="N35" i="12"/>
  <c r="M35" i="12"/>
  <c r="J35" i="12"/>
  <c r="I35" i="12"/>
  <c r="H35" i="12"/>
  <c r="G35" i="12"/>
  <c r="F35" i="12"/>
  <c r="E35" i="12"/>
  <c r="D35" i="12"/>
  <c r="C35" i="12"/>
  <c r="T34" i="12"/>
  <c r="S34" i="12"/>
  <c r="R34" i="12"/>
  <c r="Q34" i="12"/>
  <c r="P34" i="12"/>
  <c r="O34" i="12"/>
  <c r="N34" i="12"/>
  <c r="M34" i="12"/>
  <c r="J34" i="12"/>
  <c r="I34" i="12"/>
  <c r="H34" i="12"/>
  <c r="G34" i="12"/>
  <c r="F34" i="12"/>
  <c r="E34" i="12"/>
  <c r="D34" i="12"/>
  <c r="C34" i="12"/>
  <c r="T33" i="12"/>
  <c r="S33" i="12"/>
  <c r="R33" i="12"/>
  <c r="Q33" i="12"/>
  <c r="P33" i="12"/>
  <c r="O33" i="12"/>
  <c r="N33" i="12"/>
  <c r="M33" i="12"/>
  <c r="J33" i="12"/>
  <c r="I33" i="12"/>
  <c r="H33" i="12"/>
  <c r="G33" i="12"/>
  <c r="F33" i="12"/>
  <c r="E33" i="12"/>
  <c r="D33" i="12"/>
  <c r="C33" i="12"/>
  <c r="T32" i="12"/>
  <c r="S32" i="12"/>
  <c r="R32" i="12"/>
  <c r="Q32" i="12"/>
  <c r="P32" i="12"/>
  <c r="O32" i="12"/>
  <c r="N32" i="12"/>
  <c r="M32" i="12"/>
  <c r="J32" i="12"/>
  <c r="I32" i="12"/>
  <c r="H32" i="12"/>
  <c r="G32" i="12"/>
  <c r="F32" i="12"/>
  <c r="E32" i="12"/>
  <c r="D32" i="12"/>
  <c r="C32" i="12"/>
  <c r="T31" i="12"/>
  <c r="S31" i="12"/>
  <c r="R31" i="12"/>
  <c r="Q31" i="12"/>
  <c r="P31" i="12"/>
  <c r="O31" i="12"/>
  <c r="N31" i="12"/>
  <c r="M31" i="12"/>
  <c r="J31" i="12"/>
  <c r="I31" i="12"/>
  <c r="H31" i="12"/>
  <c r="G31" i="12"/>
  <c r="F31" i="12"/>
  <c r="E31" i="12"/>
  <c r="D31" i="12"/>
  <c r="C31" i="12"/>
  <c r="T30" i="12"/>
  <c r="S30" i="12"/>
  <c r="R30" i="12"/>
  <c r="Q30" i="12"/>
  <c r="P30" i="12"/>
  <c r="O30" i="12"/>
  <c r="N30" i="12"/>
  <c r="M30" i="12"/>
  <c r="J30" i="12"/>
  <c r="I30" i="12"/>
  <c r="H30" i="12"/>
  <c r="G30" i="12"/>
  <c r="F30" i="12"/>
  <c r="E30" i="12"/>
  <c r="D30" i="12"/>
  <c r="C30" i="12"/>
  <c r="T29" i="12"/>
  <c r="S29" i="12"/>
  <c r="R29" i="12"/>
  <c r="Q29" i="12"/>
  <c r="P29" i="12"/>
  <c r="O29" i="12"/>
  <c r="N29" i="12"/>
  <c r="M29" i="12"/>
  <c r="J29" i="12"/>
  <c r="I29" i="12"/>
  <c r="H29" i="12"/>
  <c r="G29" i="12"/>
  <c r="F29" i="12"/>
  <c r="E29" i="12"/>
  <c r="D29" i="12"/>
  <c r="C29" i="12"/>
  <c r="AQ13" i="12"/>
  <c r="AP13" i="12"/>
  <c r="AO13" i="12"/>
  <c r="AN13" i="12"/>
  <c r="AM13" i="12"/>
  <c r="AL13" i="12"/>
  <c r="AK13" i="12"/>
  <c r="AJ13" i="12"/>
  <c r="W9" i="12"/>
  <c r="Y9" i="12" s="1"/>
  <c r="AQ6" i="12"/>
  <c r="AP6" i="12"/>
  <c r="AO6" i="12"/>
  <c r="AN6" i="12"/>
  <c r="AM6" i="12"/>
  <c r="AL6" i="12"/>
  <c r="AK6" i="12"/>
  <c r="AJ6" i="12"/>
  <c r="AQ3" i="12"/>
  <c r="AP3" i="12"/>
  <c r="AO3" i="12"/>
  <c r="AN3" i="12"/>
  <c r="AM3" i="12"/>
  <c r="AL3" i="12"/>
  <c r="AK3" i="12"/>
  <c r="AJ3" i="12"/>
  <c r="AQ2" i="12"/>
  <c r="AQ4" i="12" s="1"/>
  <c r="AP2" i="12"/>
  <c r="AP4" i="12" s="1"/>
  <c r="AO2" i="12"/>
  <c r="AO4" i="12" s="1"/>
  <c r="AN2" i="12"/>
  <c r="AN4" i="12" s="1"/>
  <c r="AM2" i="12"/>
  <c r="AM4" i="12" s="1"/>
  <c r="AL2" i="12"/>
  <c r="AL4" i="12" s="1"/>
  <c r="AK2" i="12"/>
  <c r="AK4" i="12" s="1"/>
  <c r="AJ2" i="12"/>
  <c r="AJ4" i="12" s="1"/>
  <c r="AJ6" i="11"/>
  <c r="AK6" i="11"/>
  <c r="AL6" i="11"/>
  <c r="AM6" i="11"/>
  <c r="AN6" i="11"/>
  <c r="AO6" i="11"/>
  <c r="AP6" i="11"/>
  <c r="AQ6" i="11"/>
  <c r="W8" i="11"/>
  <c r="AJ8" i="11"/>
  <c r="AK8" i="11"/>
  <c r="AL8" i="11"/>
  <c r="AM8" i="11"/>
  <c r="AN8" i="11"/>
  <c r="AO8" i="11"/>
  <c r="AP8" i="11"/>
  <c r="AQ8" i="11"/>
  <c r="W9" i="11"/>
  <c r="Y9" i="11" s="1"/>
  <c r="AJ9" i="11"/>
  <c r="AK9" i="11"/>
  <c r="AL9" i="11"/>
  <c r="AM9" i="11"/>
  <c r="AN9" i="11"/>
  <c r="AO9" i="11"/>
  <c r="AP9" i="11"/>
  <c r="AQ9" i="11"/>
  <c r="AJ11" i="11"/>
  <c r="AK11" i="11"/>
  <c r="AL11" i="11"/>
  <c r="AM11" i="11"/>
  <c r="AN11" i="11"/>
  <c r="AO11" i="11"/>
  <c r="AP11" i="11"/>
  <c r="AQ11" i="11"/>
  <c r="AJ13" i="11"/>
  <c r="AK13" i="11"/>
  <c r="AL13" i="11"/>
  <c r="AM13" i="11"/>
  <c r="AN13" i="11"/>
  <c r="AO13" i="11"/>
  <c r="AP13" i="11"/>
  <c r="AQ13" i="11"/>
  <c r="AJ14" i="11"/>
  <c r="AK14" i="11"/>
  <c r="AL14" i="11"/>
  <c r="AM14" i="11"/>
  <c r="AN14" i="11"/>
  <c r="AO14" i="11"/>
  <c r="AP14" i="11"/>
  <c r="AQ14" i="11"/>
  <c r="T39" i="11"/>
  <c r="S39" i="11"/>
  <c r="R39" i="11"/>
  <c r="Q39" i="11"/>
  <c r="P39" i="11"/>
  <c r="O39" i="11"/>
  <c r="N39" i="11"/>
  <c r="M39" i="11"/>
  <c r="J39" i="11"/>
  <c r="I39" i="11"/>
  <c r="H39" i="11"/>
  <c r="G39" i="11"/>
  <c r="F39" i="11"/>
  <c r="E39" i="11"/>
  <c r="D39" i="11"/>
  <c r="C39" i="11"/>
  <c r="T38" i="11"/>
  <c r="S38" i="11"/>
  <c r="R38" i="11"/>
  <c r="Q38" i="11"/>
  <c r="P38" i="11"/>
  <c r="O38" i="11"/>
  <c r="N38" i="11"/>
  <c r="M38" i="11"/>
  <c r="J38" i="11"/>
  <c r="I38" i="11"/>
  <c r="H38" i="11"/>
  <c r="G38" i="11"/>
  <c r="F38" i="11"/>
  <c r="E38" i="11"/>
  <c r="D38" i="11"/>
  <c r="C38" i="11"/>
  <c r="T37" i="11"/>
  <c r="S37" i="11"/>
  <c r="R37" i="11"/>
  <c r="Q37" i="11"/>
  <c r="P37" i="11"/>
  <c r="O37" i="11"/>
  <c r="N37" i="11"/>
  <c r="M37" i="11"/>
  <c r="J37" i="11"/>
  <c r="I37" i="11"/>
  <c r="H37" i="11"/>
  <c r="G37" i="11"/>
  <c r="F37" i="11"/>
  <c r="E37" i="11"/>
  <c r="D37" i="11"/>
  <c r="C37" i="11"/>
  <c r="T36" i="11"/>
  <c r="S36" i="11"/>
  <c r="R36" i="11"/>
  <c r="Q36" i="11"/>
  <c r="P36" i="11"/>
  <c r="O36" i="11"/>
  <c r="N36" i="11"/>
  <c r="M36" i="11"/>
  <c r="J36" i="11"/>
  <c r="I36" i="11"/>
  <c r="H36" i="11"/>
  <c r="G36" i="11"/>
  <c r="F36" i="11"/>
  <c r="E36" i="11"/>
  <c r="D36" i="11"/>
  <c r="C36" i="11"/>
  <c r="T35" i="11"/>
  <c r="S35" i="11"/>
  <c r="R35" i="11"/>
  <c r="Q35" i="11"/>
  <c r="P35" i="11"/>
  <c r="O35" i="11"/>
  <c r="N35" i="11"/>
  <c r="M35" i="11"/>
  <c r="J35" i="11"/>
  <c r="I35" i="11"/>
  <c r="H35" i="11"/>
  <c r="G35" i="11"/>
  <c r="F35" i="11"/>
  <c r="E35" i="11"/>
  <c r="D35" i="11"/>
  <c r="C35" i="11"/>
  <c r="T34" i="11"/>
  <c r="S34" i="11"/>
  <c r="R34" i="11"/>
  <c r="Q34" i="11"/>
  <c r="P34" i="11"/>
  <c r="O34" i="11"/>
  <c r="N34" i="11"/>
  <c r="M34" i="11"/>
  <c r="J34" i="11"/>
  <c r="I34" i="11"/>
  <c r="H34" i="11"/>
  <c r="G34" i="11"/>
  <c r="F34" i="11"/>
  <c r="E34" i="11"/>
  <c r="D34" i="11"/>
  <c r="C34" i="11"/>
  <c r="T33" i="11"/>
  <c r="S33" i="11"/>
  <c r="R33" i="11"/>
  <c r="Q33" i="11"/>
  <c r="P33" i="11"/>
  <c r="O33" i="11"/>
  <c r="N33" i="11"/>
  <c r="M33" i="11"/>
  <c r="J33" i="11"/>
  <c r="I33" i="11"/>
  <c r="H33" i="11"/>
  <c r="G33" i="11"/>
  <c r="F33" i="11"/>
  <c r="E33" i="11"/>
  <c r="D33" i="11"/>
  <c r="C33" i="11"/>
  <c r="T32" i="11"/>
  <c r="S32" i="11"/>
  <c r="R32" i="11"/>
  <c r="Q32" i="11"/>
  <c r="P32" i="11"/>
  <c r="O32" i="11"/>
  <c r="N32" i="11"/>
  <c r="M32" i="11"/>
  <c r="J32" i="11"/>
  <c r="I32" i="11"/>
  <c r="H32" i="11"/>
  <c r="G32" i="11"/>
  <c r="F32" i="11"/>
  <c r="E32" i="11"/>
  <c r="D32" i="11"/>
  <c r="C32" i="11"/>
  <c r="T31" i="11"/>
  <c r="S31" i="11"/>
  <c r="R31" i="11"/>
  <c r="Q31" i="11"/>
  <c r="P31" i="11"/>
  <c r="O31" i="11"/>
  <c r="N31" i="11"/>
  <c r="M31" i="11"/>
  <c r="J31" i="11"/>
  <c r="I31" i="11"/>
  <c r="H31" i="11"/>
  <c r="G31" i="11"/>
  <c r="F31" i="11"/>
  <c r="E31" i="11"/>
  <c r="D31" i="11"/>
  <c r="C31" i="11"/>
  <c r="T30" i="11"/>
  <c r="S30" i="11"/>
  <c r="R30" i="11"/>
  <c r="Q30" i="11"/>
  <c r="P30" i="11"/>
  <c r="O30" i="11"/>
  <c r="N30" i="11"/>
  <c r="M30" i="11"/>
  <c r="J30" i="11"/>
  <c r="I30" i="11"/>
  <c r="H30" i="11"/>
  <c r="G30" i="11"/>
  <c r="F30" i="11"/>
  <c r="E30" i="11"/>
  <c r="D30" i="11"/>
  <c r="C30" i="11"/>
  <c r="T29" i="11"/>
  <c r="S29" i="11"/>
  <c r="R29" i="11"/>
  <c r="Q29" i="11"/>
  <c r="P29" i="11"/>
  <c r="O29" i="11"/>
  <c r="N29" i="11"/>
  <c r="M29" i="11"/>
  <c r="J29" i="11"/>
  <c r="I29" i="11"/>
  <c r="H29" i="11"/>
  <c r="G29" i="11"/>
  <c r="F29" i="11"/>
  <c r="E29" i="11"/>
  <c r="D29" i="11"/>
  <c r="C29" i="11"/>
  <c r="AQ3" i="11"/>
  <c r="AP3" i="11"/>
  <c r="AO3" i="11"/>
  <c r="AN3" i="11"/>
  <c r="AM3" i="11"/>
  <c r="AL3" i="11"/>
  <c r="AK3" i="11"/>
  <c r="AJ3" i="11"/>
  <c r="AQ2" i="11"/>
  <c r="AQ4" i="11" s="1"/>
  <c r="AP2" i="11"/>
  <c r="AP4" i="11" s="1"/>
  <c r="AO2" i="11"/>
  <c r="AO4" i="11" s="1"/>
  <c r="AN2" i="11"/>
  <c r="AN4" i="11" s="1"/>
  <c r="AM2" i="11"/>
  <c r="AM4" i="11" s="1"/>
  <c r="AL2" i="11"/>
  <c r="AL4" i="11" s="1"/>
  <c r="AK2" i="11"/>
  <c r="AK4" i="11" s="1"/>
  <c r="AJ2" i="11"/>
  <c r="AJ4" i="11" s="1"/>
  <c r="AJ8" i="2"/>
  <c r="W8" i="12" l="1"/>
  <c r="W7" i="12" s="1"/>
  <c r="W6" i="12" s="1"/>
  <c r="W5" i="12" s="1"/>
  <c r="W10" i="12" s="1"/>
  <c r="AK11" i="12"/>
  <c r="AK8" i="12"/>
  <c r="AK9" i="12" s="1"/>
  <c r="AL11" i="12"/>
  <c r="AL8" i="12"/>
  <c r="AL9" i="12" s="1"/>
  <c r="AN11" i="12"/>
  <c r="AN14" i="12" s="1"/>
  <c r="AN8" i="12"/>
  <c r="AN9" i="12" s="1"/>
  <c r="AO8" i="12"/>
  <c r="AO9" i="12" s="1"/>
  <c r="AO11" i="12"/>
  <c r="AO14" i="12" s="1"/>
  <c r="AM11" i="12"/>
  <c r="AM14" i="12" s="1"/>
  <c r="AM8" i="12"/>
  <c r="AM9" i="12" s="1"/>
  <c r="AQ11" i="12"/>
  <c r="AQ14" i="12" s="1"/>
  <c r="AQ8" i="12"/>
  <c r="AQ9" i="12" s="1"/>
  <c r="AP11" i="12"/>
  <c r="AP14" i="12" s="1"/>
  <c r="AP8" i="12"/>
  <c r="AP9" i="12" s="1"/>
  <c r="AK14" i="12"/>
  <c r="AL14" i="12"/>
  <c r="AJ11" i="12"/>
  <c r="AJ14" i="12" s="1"/>
  <c r="AR4" i="12"/>
  <c r="AJ8" i="12"/>
  <c r="AJ9" i="12" s="1"/>
  <c r="W7" i="11"/>
  <c r="W6" i="11" s="1"/>
  <c r="W5" i="11" s="1"/>
  <c r="W10" i="11" s="1"/>
  <c r="Y8" i="11"/>
  <c r="AR4" i="11"/>
  <c r="E41" i="10"/>
  <c r="D41" i="10"/>
  <c r="E40" i="10"/>
  <c r="D40" i="10"/>
  <c r="E39" i="10"/>
  <c r="D39" i="10"/>
  <c r="F39" i="10" s="1"/>
  <c r="E25" i="10"/>
  <c r="D25" i="10"/>
  <c r="E24" i="10"/>
  <c r="D24" i="10"/>
  <c r="E23" i="10"/>
  <c r="D23" i="10"/>
  <c r="F11" i="10"/>
  <c r="E12" i="10"/>
  <c r="D12" i="10"/>
  <c r="F12" i="10" s="1"/>
  <c r="E11" i="10"/>
  <c r="D11" i="10"/>
  <c r="E10" i="10"/>
  <c r="D10" i="10"/>
  <c r="F10" i="10" s="1"/>
  <c r="E9" i="10"/>
  <c r="D9" i="10"/>
  <c r="F9" i="10" s="1"/>
  <c r="E8" i="10"/>
  <c r="D8" i="10"/>
  <c r="F8" i="10" s="1"/>
  <c r="E7" i="10"/>
  <c r="D7" i="10"/>
  <c r="F7" i="10" s="1"/>
  <c r="F41" i="10" l="1"/>
  <c r="Y8" i="12"/>
  <c r="F25" i="10"/>
  <c r="F40" i="10"/>
  <c r="F23" i="10"/>
  <c r="F24" i="10"/>
  <c r="T39" i="9"/>
  <c r="S39" i="9"/>
  <c r="R39" i="9"/>
  <c r="Q39" i="9"/>
  <c r="P39" i="9"/>
  <c r="O39" i="9"/>
  <c r="N39" i="9"/>
  <c r="M39" i="9"/>
  <c r="J39" i="9"/>
  <c r="I39" i="9"/>
  <c r="H39" i="9"/>
  <c r="G39" i="9"/>
  <c r="F39" i="9"/>
  <c r="E39" i="9"/>
  <c r="D39" i="9"/>
  <c r="C39" i="9"/>
  <c r="T38" i="9"/>
  <c r="S38" i="9"/>
  <c r="R38" i="9"/>
  <c r="Q38" i="9"/>
  <c r="P38" i="9"/>
  <c r="O38" i="9"/>
  <c r="N38" i="9"/>
  <c r="M38" i="9"/>
  <c r="J38" i="9"/>
  <c r="I38" i="9"/>
  <c r="H38" i="9"/>
  <c r="G38" i="9"/>
  <c r="F38" i="9"/>
  <c r="E38" i="9"/>
  <c r="D38" i="9"/>
  <c r="C38" i="9"/>
  <c r="T37" i="9"/>
  <c r="S37" i="9"/>
  <c r="R37" i="9"/>
  <c r="Q37" i="9"/>
  <c r="P37" i="9"/>
  <c r="O37" i="9"/>
  <c r="N37" i="9"/>
  <c r="M37" i="9"/>
  <c r="J37" i="9"/>
  <c r="I37" i="9"/>
  <c r="H37" i="9"/>
  <c r="G37" i="9"/>
  <c r="F37" i="9"/>
  <c r="E37" i="9"/>
  <c r="D37" i="9"/>
  <c r="C37" i="9"/>
  <c r="T36" i="9"/>
  <c r="S36" i="9"/>
  <c r="R36" i="9"/>
  <c r="Q36" i="9"/>
  <c r="P36" i="9"/>
  <c r="O36" i="9"/>
  <c r="N36" i="9"/>
  <c r="M36" i="9"/>
  <c r="J36" i="9"/>
  <c r="I36" i="9"/>
  <c r="H36" i="9"/>
  <c r="G36" i="9"/>
  <c r="F36" i="9"/>
  <c r="E36" i="9"/>
  <c r="D36" i="9"/>
  <c r="C36" i="9"/>
  <c r="T35" i="9"/>
  <c r="S35" i="9"/>
  <c r="R35" i="9"/>
  <c r="Q35" i="9"/>
  <c r="P35" i="9"/>
  <c r="O35" i="9"/>
  <c r="N35" i="9"/>
  <c r="M35" i="9"/>
  <c r="J35" i="9"/>
  <c r="I35" i="9"/>
  <c r="H35" i="9"/>
  <c r="G35" i="9"/>
  <c r="F35" i="9"/>
  <c r="E35" i="9"/>
  <c r="D35" i="9"/>
  <c r="C35" i="9"/>
  <c r="T34" i="9"/>
  <c r="S34" i="9"/>
  <c r="R34" i="9"/>
  <c r="Q34" i="9"/>
  <c r="P34" i="9"/>
  <c r="O34" i="9"/>
  <c r="N34" i="9"/>
  <c r="M34" i="9"/>
  <c r="J34" i="9"/>
  <c r="I34" i="9"/>
  <c r="H34" i="9"/>
  <c r="G34" i="9"/>
  <c r="F34" i="9"/>
  <c r="E34" i="9"/>
  <c r="D34" i="9"/>
  <c r="C34" i="9"/>
  <c r="T33" i="9"/>
  <c r="S33" i="9"/>
  <c r="R33" i="9"/>
  <c r="Q33" i="9"/>
  <c r="P33" i="9"/>
  <c r="O33" i="9"/>
  <c r="N33" i="9"/>
  <c r="M33" i="9"/>
  <c r="J33" i="9"/>
  <c r="I33" i="9"/>
  <c r="H33" i="9"/>
  <c r="G33" i="9"/>
  <c r="F33" i="9"/>
  <c r="E33" i="9"/>
  <c r="D33" i="9"/>
  <c r="C33" i="9"/>
  <c r="T32" i="9"/>
  <c r="S32" i="9"/>
  <c r="R32" i="9"/>
  <c r="Q32" i="9"/>
  <c r="P32" i="9"/>
  <c r="O32" i="9"/>
  <c r="N32" i="9"/>
  <c r="M32" i="9"/>
  <c r="J32" i="9"/>
  <c r="I32" i="9"/>
  <c r="H32" i="9"/>
  <c r="G32" i="9"/>
  <c r="F32" i="9"/>
  <c r="E32" i="9"/>
  <c r="D32" i="9"/>
  <c r="C32" i="9"/>
  <c r="T31" i="9"/>
  <c r="S31" i="9"/>
  <c r="R31" i="9"/>
  <c r="Q31" i="9"/>
  <c r="P31" i="9"/>
  <c r="O31" i="9"/>
  <c r="N31" i="9"/>
  <c r="M31" i="9"/>
  <c r="J31" i="9"/>
  <c r="I31" i="9"/>
  <c r="H31" i="9"/>
  <c r="G31" i="9"/>
  <c r="F31" i="9"/>
  <c r="E31" i="9"/>
  <c r="D31" i="9"/>
  <c r="C31" i="9"/>
  <c r="T30" i="9"/>
  <c r="S30" i="9"/>
  <c r="R30" i="9"/>
  <c r="Q30" i="9"/>
  <c r="P30" i="9"/>
  <c r="O30" i="9"/>
  <c r="N30" i="9"/>
  <c r="M30" i="9"/>
  <c r="J30" i="9"/>
  <c r="I30" i="9"/>
  <c r="H30" i="9"/>
  <c r="G30" i="9"/>
  <c r="F30" i="9"/>
  <c r="E30" i="9"/>
  <c r="D30" i="9"/>
  <c r="C30" i="9"/>
  <c r="T29" i="9"/>
  <c r="S29" i="9"/>
  <c r="R29" i="9"/>
  <c r="Q29" i="9"/>
  <c r="P29" i="9"/>
  <c r="O29" i="9"/>
  <c r="N29" i="9"/>
  <c r="M29" i="9"/>
  <c r="J29" i="9"/>
  <c r="I29" i="9"/>
  <c r="H29" i="9"/>
  <c r="G29" i="9"/>
  <c r="F29" i="9"/>
  <c r="E29" i="9"/>
  <c r="D29" i="9"/>
  <c r="C29" i="9"/>
  <c r="AQ13" i="9"/>
  <c r="AP13" i="9"/>
  <c r="AO13" i="9"/>
  <c r="AN13" i="9"/>
  <c r="AM13" i="9"/>
  <c r="AL13" i="9"/>
  <c r="AK13" i="9"/>
  <c r="AJ13" i="9"/>
  <c r="AQ6" i="9"/>
  <c r="AP6" i="9"/>
  <c r="AO6" i="9"/>
  <c r="AN6" i="9"/>
  <c r="AM6" i="9"/>
  <c r="AL6" i="9"/>
  <c r="AK6" i="9"/>
  <c r="AJ6" i="9"/>
  <c r="AQ3" i="9"/>
  <c r="AP3" i="9"/>
  <c r="AO3" i="9"/>
  <c r="AN3" i="9"/>
  <c r="AM3" i="9"/>
  <c r="AL3" i="9"/>
  <c r="AK3" i="9"/>
  <c r="AJ3" i="9"/>
  <c r="AQ2" i="9"/>
  <c r="AP2" i="9"/>
  <c r="AO2" i="9"/>
  <c r="AN2" i="9"/>
  <c r="AM2" i="9"/>
  <c r="AM4" i="9" s="1"/>
  <c r="AL2" i="9"/>
  <c r="AL4" i="9" s="1"/>
  <c r="AK2" i="9"/>
  <c r="AJ2" i="9"/>
  <c r="AJ4" i="9" s="1"/>
  <c r="T39" i="8"/>
  <c r="S39" i="8"/>
  <c r="R39" i="8"/>
  <c r="Q39" i="8"/>
  <c r="P39" i="8"/>
  <c r="O39" i="8"/>
  <c r="N39" i="8"/>
  <c r="M39" i="8"/>
  <c r="J39" i="8"/>
  <c r="I39" i="8"/>
  <c r="H39" i="8"/>
  <c r="G39" i="8"/>
  <c r="F39" i="8"/>
  <c r="E39" i="8"/>
  <c r="D39" i="8"/>
  <c r="C39" i="8"/>
  <c r="T38" i="8"/>
  <c r="S38" i="8"/>
  <c r="R38" i="8"/>
  <c r="Q38" i="8"/>
  <c r="P38" i="8"/>
  <c r="O38" i="8"/>
  <c r="N38" i="8"/>
  <c r="M38" i="8"/>
  <c r="J38" i="8"/>
  <c r="I38" i="8"/>
  <c r="H38" i="8"/>
  <c r="G38" i="8"/>
  <c r="F38" i="8"/>
  <c r="E38" i="8"/>
  <c r="D38" i="8"/>
  <c r="C38" i="8"/>
  <c r="T37" i="8"/>
  <c r="S37" i="8"/>
  <c r="R37" i="8"/>
  <c r="Q37" i="8"/>
  <c r="P37" i="8"/>
  <c r="O37" i="8"/>
  <c r="N37" i="8"/>
  <c r="M37" i="8"/>
  <c r="J37" i="8"/>
  <c r="I37" i="8"/>
  <c r="H37" i="8"/>
  <c r="G37" i="8"/>
  <c r="F37" i="8"/>
  <c r="E37" i="8"/>
  <c r="D37" i="8"/>
  <c r="C37" i="8"/>
  <c r="T36" i="8"/>
  <c r="S36" i="8"/>
  <c r="R36" i="8"/>
  <c r="Q36" i="8"/>
  <c r="P36" i="8"/>
  <c r="O36" i="8"/>
  <c r="N36" i="8"/>
  <c r="M36" i="8"/>
  <c r="J36" i="8"/>
  <c r="I36" i="8"/>
  <c r="H36" i="8"/>
  <c r="G36" i="8"/>
  <c r="F36" i="8"/>
  <c r="E36" i="8"/>
  <c r="D36" i="8"/>
  <c r="C36" i="8"/>
  <c r="T35" i="8"/>
  <c r="S35" i="8"/>
  <c r="R35" i="8"/>
  <c r="Q35" i="8"/>
  <c r="P35" i="8"/>
  <c r="O35" i="8"/>
  <c r="N35" i="8"/>
  <c r="M35" i="8"/>
  <c r="J35" i="8"/>
  <c r="I35" i="8"/>
  <c r="H35" i="8"/>
  <c r="G35" i="8"/>
  <c r="F35" i="8"/>
  <c r="E35" i="8"/>
  <c r="D35" i="8"/>
  <c r="C35" i="8"/>
  <c r="T34" i="8"/>
  <c r="S34" i="8"/>
  <c r="R34" i="8"/>
  <c r="Q34" i="8"/>
  <c r="P34" i="8"/>
  <c r="O34" i="8"/>
  <c r="N34" i="8"/>
  <c r="M34" i="8"/>
  <c r="J34" i="8"/>
  <c r="I34" i="8"/>
  <c r="H34" i="8"/>
  <c r="G34" i="8"/>
  <c r="F34" i="8"/>
  <c r="E34" i="8"/>
  <c r="D34" i="8"/>
  <c r="C34" i="8"/>
  <c r="T33" i="8"/>
  <c r="S33" i="8"/>
  <c r="R33" i="8"/>
  <c r="Q33" i="8"/>
  <c r="P33" i="8"/>
  <c r="O33" i="8"/>
  <c r="N33" i="8"/>
  <c r="M33" i="8"/>
  <c r="J33" i="8"/>
  <c r="I33" i="8"/>
  <c r="H33" i="8"/>
  <c r="G33" i="8"/>
  <c r="F33" i="8"/>
  <c r="E33" i="8"/>
  <c r="D33" i="8"/>
  <c r="C33" i="8"/>
  <c r="T32" i="8"/>
  <c r="S32" i="8"/>
  <c r="R32" i="8"/>
  <c r="Q32" i="8"/>
  <c r="P32" i="8"/>
  <c r="O32" i="8"/>
  <c r="N32" i="8"/>
  <c r="M32" i="8"/>
  <c r="J32" i="8"/>
  <c r="I32" i="8"/>
  <c r="H32" i="8"/>
  <c r="G32" i="8"/>
  <c r="F32" i="8"/>
  <c r="E32" i="8"/>
  <c r="D32" i="8"/>
  <c r="C32" i="8"/>
  <c r="T31" i="8"/>
  <c r="S31" i="8"/>
  <c r="R31" i="8"/>
  <c r="Q31" i="8"/>
  <c r="P31" i="8"/>
  <c r="O31" i="8"/>
  <c r="N31" i="8"/>
  <c r="M31" i="8"/>
  <c r="J31" i="8"/>
  <c r="I31" i="8"/>
  <c r="H31" i="8"/>
  <c r="G31" i="8"/>
  <c r="F31" i="8"/>
  <c r="E31" i="8"/>
  <c r="D31" i="8"/>
  <c r="C31" i="8"/>
  <c r="T30" i="8"/>
  <c r="S30" i="8"/>
  <c r="R30" i="8"/>
  <c r="Q30" i="8"/>
  <c r="P30" i="8"/>
  <c r="O30" i="8"/>
  <c r="N30" i="8"/>
  <c r="M30" i="8"/>
  <c r="J30" i="8"/>
  <c r="I30" i="8"/>
  <c r="H30" i="8"/>
  <c r="G30" i="8"/>
  <c r="F30" i="8"/>
  <c r="E30" i="8"/>
  <c r="D30" i="8"/>
  <c r="C30" i="8"/>
  <c r="T29" i="8"/>
  <c r="S29" i="8"/>
  <c r="R29" i="8"/>
  <c r="Q29" i="8"/>
  <c r="P29" i="8"/>
  <c r="O29" i="8"/>
  <c r="N29" i="8"/>
  <c r="M29" i="8"/>
  <c r="J29" i="8"/>
  <c r="I29" i="8"/>
  <c r="H29" i="8"/>
  <c r="G29" i="8"/>
  <c r="F29" i="8"/>
  <c r="E29" i="8"/>
  <c r="D29" i="8"/>
  <c r="C29" i="8"/>
  <c r="AQ13" i="8"/>
  <c r="AP13" i="8"/>
  <c r="AO13" i="8"/>
  <c r="AN13" i="8"/>
  <c r="AM13" i="8"/>
  <c r="AL13" i="8"/>
  <c r="AK13" i="8"/>
  <c r="AJ13" i="8"/>
  <c r="AQ6" i="8"/>
  <c r="AP6" i="8"/>
  <c r="AO6" i="8"/>
  <c r="AN6" i="8"/>
  <c r="AM6" i="8"/>
  <c r="AL6" i="8"/>
  <c r="AK6" i="8"/>
  <c r="AJ6" i="8"/>
  <c r="AQ3" i="8"/>
  <c r="AP3" i="8"/>
  <c r="AO3" i="8"/>
  <c r="AN3" i="8"/>
  <c r="AM3" i="8"/>
  <c r="AL3" i="8"/>
  <c r="AK3" i="8"/>
  <c r="AJ3" i="8"/>
  <c r="AQ2" i="8"/>
  <c r="AP2" i="8"/>
  <c r="AO2" i="8"/>
  <c r="AN2" i="8"/>
  <c r="AN4" i="8" s="1"/>
  <c r="AM2" i="8"/>
  <c r="AL2" i="8"/>
  <c r="AK2" i="8"/>
  <c r="AJ2" i="8"/>
  <c r="AJ4" i="8" s="1"/>
  <c r="T39" i="7"/>
  <c r="S39" i="7"/>
  <c r="R39" i="7"/>
  <c r="Q39" i="7"/>
  <c r="P39" i="7"/>
  <c r="O39" i="7"/>
  <c r="N39" i="7"/>
  <c r="M39" i="7"/>
  <c r="J39" i="7"/>
  <c r="I39" i="7"/>
  <c r="H39" i="7"/>
  <c r="G39" i="7"/>
  <c r="F39" i="7"/>
  <c r="E39" i="7"/>
  <c r="D39" i="7"/>
  <c r="C39" i="7"/>
  <c r="T38" i="7"/>
  <c r="S38" i="7"/>
  <c r="R38" i="7"/>
  <c r="Q38" i="7"/>
  <c r="P38" i="7"/>
  <c r="O38" i="7"/>
  <c r="N38" i="7"/>
  <c r="M38" i="7"/>
  <c r="J38" i="7"/>
  <c r="I38" i="7"/>
  <c r="H38" i="7"/>
  <c r="G38" i="7"/>
  <c r="F38" i="7"/>
  <c r="E38" i="7"/>
  <c r="D38" i="7"/>
  <c r="C38" i="7"/>
  <c r="T37" i="7"/>
  <c r="S37" i="7"/>
  <c r="R37" i="7"/>
  <c r="Q37" i="7"/>
  <c r="P37" i="7"/>
  <c r="O37" i="7"/>
  <c r="N37" i="7"/>
  <c r="M37" i="7"/>
  <c r="J37" i="7"/>
  <c r="I37" i="7"/>
  <c r="H37" i="7"/>
  <c r="G37" i="7"/>
  <c r="F37" i="7"/>
  <c r="E37" i="7"/>
  <c r="D37" i="7"/>
  <c r="C37" i="7"/>
  <c r="T36" i="7"/>
  <c r="S36" i="7"/>
  <c r="R36" i="7"/>
  <c r="Q36" i="7"/>
  <c r="P36" i="7"/>
  <c r="O36" i="7"/>
  <c r="N36" i="7"/>
  <c r="M36" i="7"/>
  <c r="J36" i="7"/>
  <c r="I36" i="7"/>
  <c r="H36" i="7"/>
  <c r="G36" i="7"/>
  <c r="F36" i="7"/>
  <c r="E36" i="7"/>
  <c r="D36" i="7"/>
  <c r="C36" i="7"/>
  <c r="T35" i="7"/>
  <c r="S35" i="7"/>
  <c r="R35" i="7"/>
  <c r="Q35" i="7"/>
  <c r="P35" i="7"/>
  <c r="O35" i="7"/>
  <c r="N35" i="7"/>
  <c r="M35" i="7"/>
  <c r="J35" i="7"/>
  <c r="I35" i="7"/>
  <c r="H35" i="7"/>
  <c r="G35" i="7"/>
  <c r="F35" i="7"/>
  <c r="E35" i="7"/>
  <c r="D35" i="7"/>
  <c r="C35" i="7"/>
  <c r="T34" i="7"/>
  <c r="S34" i="7"/>
  <c r="R34" i="7"/>
  <c r="Q34" i="7"/>
  <c r="P34" i="7"/>
  <c r="O34" i="7"/>
  <c r="N34" i="7"/>
  <c r="M34" i="7"/>
  <c r="J34" i="7"/>
  <c r="I34" i="7"/>
  <c r="H34" i="7"/>
  <c r="G34" i="7"/>
  <c r="F34" i="7"/>
  <c r="E34" i="7"/>
  <c r="D34" i="7"/>
  <c r="C34" i="7"/>
  <c r="T33" i="7"/>
  <c r="S33" i="7"/>
  <c r="R33" i="7"/>
  <c r="Q33" i="7"/>
  <c r="P33" i="7"/>
  <c r="O33" i="7"/>
  <c r="N33" i="7"/>
  <c r="M33" i="7"/>
  <c r="J33" i="7"/>
  <c r="I33" i="7"/>
  <c r="H33" i="7"/>
  <c r="G33" i="7"/>
  <c r="F33" i="7"/>
  <c r="E33" i="7"/>
  <c r="D33" i="7"/>
  <c r="C33" i="7"/>
  <c r="T32" i="7"/>
  <c r="S32" i="7"/>
  <c r="R32" i="7"/>
  <c r="Q32" i="7"/>
  <c r="P32" i="7"/>
  <c r="O32" i="7"/>
  <c r="N32" i="7"/>
  <c r="M32" i="7"/>
  <c r="J32" i="7"/>
  <c r="I32" i="7"/>
  <c r="H32" i="7"/>
  <c r="G32" i="7"/>
  <c r="F32" i="7"/>
  <c r="E32" i="7"/>
  <c r="D32" i="7"/>
  <c r="C32" i="7"/>
  <c r="T31" i="7"/>
  <c r="S31" i="7"/>
  <c r="R31" i="7"/>
  <c r="Q31" i="7"/>
  <c r="P31" i="7"/>
  <c r="O31" i="7"/>
  <c r="N31" i="7"/>
  <c r="M31" i="7"/>
  <c r="J31" i="7"/>
  <c r="I31" i="7"/>
  <c r="H31" i="7"/>
  <c r="G31" i="7"/>
  <c r="F31" i="7"/>
  <c r="E31" i="7"/>
  <c r="D31" i="7"/>
  <c r="C31" i="7"/>
  <c r="T30" i="7"/>
  <c r="S30" i="7"/>
  <c r="R30" i="7"/>
  <c r="Q30" i="7"/>
  <c r="P30" i="7"/>
  <c r="O30" i="7"/>
  <c r="N30" i="7"/>
  <c r="M30" i="7"/>
  <c r="J30" i="7"/>
  <c r="I30" i="7"/>
  <c r="H30" i="7"/>
  <c r="G30" i="7"/>
  <c r="F30" i="7"/>
  <c r="E30" i="7"/>
  <c r="D30" i="7"/>
  <c r="C30" i="7"/>
  <c r="T29" i="7"/>
  <c r="S29" i="7"/>
  <c r="R29" i="7"/>
  <c r="Q29" i="7"/>
  <c r="P29" i="7"/>
  <c r="O29" i="7"/>
  <c r="N29" i="7"/>
  <c r="M29" i="7"/>
  <c r="J29" i="7"/>
  <c r="I29" i="7"/>
  <c r="H29" i="7"/>
  <c r="G29" i="7"/>
  <c r="F29" i="7"/>
  <c r="E29" i="7"/>
  <c r="D29" i="7"/>
  <c r="C29" i="7"/>
  <c r="AQ13" i="7"/>
  <c r="AP13" i="7"/>
  <c r="AO13" i="7"/>
  <c r="AN13" i="7"/>
  <c r="AM13" i="7"/>
  <c r="AL13" i="7"/>
  <c r="AK13" i="7"/>
  <c r="AJ13" i="7"/>
  <c r="AQ6" i="7"/>
  <c r="AP6" i="7"/>
  <c r="AO6" i="7"/>
  <c r="AN6" i="7"/>
  <c r="AM6" i="7"/>
  <c r="AL6" i="7"/>
  <c r="AK6" i="7"/>
  <c r="AJ6" i="7"/>
  <c r="AQ3" i="7"/>
  <c r="AP3" i="7"/>
  <c r="AO3" i="7"/>
  <c r="AN3" i="7"/>
  <c r="AM3" i="7"/>
  <c r="AL3" i="7"/>
  <c r="AK3" i="7"/>
  <c r="AJ3" i="7"/>
  <c r="AQ2" i="7"/>
  <c r="AP2" i="7"/>
  <c r="AO2" i="7"/>
  <c r="AN2" i="7"/>
  <c r="AN4" i="7" s="1"/>
  <c r="AM2" i="7"/>
  <c r="AM4" i="7" s="1"/>
  <c r="AL2" i="7"/>
  <c r="AK2" i="7"/>
  <c r="AJ2" i="7"/>
  <c r="T39" i="6"/>
  <c r="S39" i="6"/>
  <c r="R39" i="6"/>
  <c r="Q39" i="6"/>
  <c r="P39" i="6"/>
  <c r="O39" i="6"/>
  <c r="N39" i="6"/>
  <c r="M39" i="6"/>
  <c r="J39" i="6"/>
  <c r="I39" i="6"/>
  <c r="H39" i="6"/>
  <c r="G39" i="6"/>
  <c r="F39" i="6"/>
  <c r="E39" i="6"/>
  <c r="D39" i="6"/>
  <c r="C39" i="6"/>
  <c r="T38" i="6"/>
  <c r="S38" i="6"/>
  <c r="R38" i="6"/>
  <c r="Q38" i="6"/>
  <c r="P38" i="6"/>
  <c r="O38" i="6"/>
  <c r="N38" i="6"/>
  <c r="M38" i="6"/>
  <c r="J38" i="6"/>
  <c r="I38" i="6"/>
  <c r="H38" i="6"/>
  <c r="G38" i="6"/>
  <c r="F38" i="6"/>
  <c r="E38" i="6"/>
  <c r="D38" i="6"/>
  <c r="C38" i="6"/>
  <c r="T37" i="6"/>
  <c r="S37" i="6"/>
  <c r="R37" i="6"/>
  <c r="Q37" i="6"/>
  <c r="P37" i="6"/>
  <c r="O37" i="6"/>
  <c r="N37" i="6"/>
  <c r="M37" i="6"/>
  <c r="J37" i="6"/>
  <c r="I37" i="6"/>
  <c r="H37" i="6"/>
  <c r="G37" i="6"/>
  <c r="F37" i="6"/>
  <c r="E37" i="6"/>
  <c r="D37" i="6"/>
  <c r="C37" i="6"/>
  <c r="T36" i="6"/>
  <c r="S36" i="6"/>
  <c r="R36" i="6"/>
  <c r="Q36" i="6"/>
  <c r="P36" i="6"/>
  <c r="O36" i="6"/>
  <c r="N36" i="6"/>
  <c r="M36" i="6"/>
  <c r="J36" i="6"/>
  <c r="I36" i="6"/>
  <c r="H36" i="6"/>
  <c r="G36" i="6"/>
  <c r="F36" i="6"/>
  <c r="E36" i="6"/>
  <c r="D36" i="6"/>
  <c r="C36" i="6"/>
  <c r="T35" i="6"/>
  <c r="S35" i="6"/>
  <c r="R35" i="6"/>
  <c r="Q35" i="6"/>
  <c r="P35" i="6"/>
  <c r="O35" i="6"/>
  <c r="N35" i="6"/>
  <c r="M35" i="6"/>
  <c r="J35" i="6"/>
  <c r="I35" i="6"/>
  <c r="H35" i="6"/>
  <c r="G35" i="6"/>
  <c r="F35" i="6"/>
  <c r="E35" i="6"/>
  <c r="D35" i="6"/>
  <c r="C35" i="6"/>
  <c r="T34" i="6"/>
  <c r="S34" i="6"/>
  <c r="R34" i="6"/>
  <c r="Q34" i="6"/>
  <c r="P34" i="6"/>
  <c r="O34" i="6"/>
  <c r="N34" i="6"/>
  <c r="M34" i="6"/>
  <c r="J34" i="6"/>
  <c r="I34" i="6"/>
  <c r="H34" i="6"/>
  <c r="G34" i="6"/>
  <c r="F34" i="6"/>
  <c r="E34" i="6"/>
  <c r="D34" i="6"/>
  <c r="C34" i="6"/>
  <c r="T33" i="6"/>
  <c r="S33" i="6"/>
  <c r="R33" i="6"/>
  <c r="Q33" i="6"/>
  <c r="P33" i="6"/>
  <c r="O33" i="6"/>
  <c r="N33" i="6"/>
  <c r="M33" i="6"/>
  <c r="J33" i="6"/>
  <c r="I33" i="6"/>
  <c r="H33" i="6"/>
  <c r="G33" i="6"/>
  <c r="F33" i="6"/>
  <c r="E33" i="6"/>
  <c r="D33" i="6"/>
  <c r="C33" i="6"/>
  <c r="T32" i="6"/>
  <c r="S32" i="6"/>
  <c r="R32" i="6"/>
  <c r="Q32" i="6"/>
  <c r="P32" i="6"/>
  <c r="O32" i="6"/>
  <c r="N32" i="6"/>
  <c r="M32" i="6"/>
  <c r="J32" i="6"/>
  <c r="I32" i="6"/>
  <c r="H32" i="6"/>
  <c r="G32" i="6"/>
  <c r="F32" i="6"/>
  <c r="E32" i="6"/>
  <c r="D32" i="6"/>
  <c r="C32" i="6"/>
  <c r="T31" i="6"/>
  <c r="S31" i="6"/>
  <c r="R31" i="6"/>
  <c r="Q31" i="6"/>
  <c r="P31" i="6"/>
  <c r="O31" i="6"/>
  <c r="N31" i="6"/>
  <c r="M31" i="6"/>
  <c r="J31" i="6"/>
  <c r="I31" i="6"/>
  <c r="H31" i="6"/>
  <c r="G31" i="6"/>
  <c r="F31" i="6"/>
  <c r="E31" i="6"/>
  <c r="D31" i="6"/>
  <c r="C31" i="6"/>
  <c r="T30" i="6"/>
  <c r="S30" i="6"/>
  <c r="R30" i="6"/>
  <c r="Q30" i="6"/>
  <c r="P30" i="6"/>
  <c r="O30" i="6"/>
  <c r="N30" i="6"/>
  <c r="M30" i="6"/>
  <c r="J30" i="6"/>
  <c r="I30" i="6"/>
  <c r="H30" i="6"/>
  <c r="G30" i="6"/>
  <c r="F30" i="6"/>
  <c r="E30" i="6"/>
  <c r="D30" i="6"/>
  <c r="C30" i="6"/>
  <c r="T29" i="6"/>
  <c r="S29" i="6"/>
  <c r="R29" i="6"/>
  <c r="Q29" i="6"/>
  <c r="P29" i="6"/>
  <c r="O29" i="6"/>
  <c r="N29" i="6"/>
  <c r="M29" i="6"/>
  <c r="J29" i="6"/>
  <c r="I29" i="6"/>
  <c r="H29" i="6"/>
  <c r="G29" i="6"/>
  <c r="F29" i="6"/>
  <c r="E29" i="6"/>
  <c r="D29" i="6"/>
  <c r="C29" i="6"/>
  <c r="AQ13" i="6"/>
  <c r="AP13" i="6"/>
  <c r="AO13" i="6"/>
  <c r="AN13" i="6"/>
  <c r="AM13" i="6"/>
  <c r="AL13" i="6"/>
  <c r="AK13" i="6"/>
  <c r="AJ13" i="6"/>
  <c r="AQ6" i="6"/>
  <c r="AP6" i="6"/>
  <c r="AO6" i="6"/>
  <c r="AN6" i="6"/>
  <c r="AM6" i="6"/>
  <c r="AL6" i="6"/>
  <c r="AK6" i="6"/>
  <c r="AJ6" i="6"/>
  <c r="AQ3" i="6"/>
  <c r="AP3" i="6"/>
  <c r="AO3" i="6"/>
  <c r="AN3" i="6"/>
  <c r="AM3" i="6"/>
  <c r="AL3" i="6"/>
  <c r="AK3" i="6"/>
  <c r="AJ3" i="6"/>
  <c r="AQ2" i="6"/>
  <c r="AP2" i="6"/>
  <c r="AO2" i="6"/>
  <c r="AN2" i="6"/>
  <c r="AM2" i="6"/>
  <c r="AM4" i="6" s="1"/>
  <c r="AL2" i="6"/>
  <c r="AL4" i="6" s="1"/>
  <c r="AK2" i="6"/>
  <c r="AJ2" i="6"/>
  <c r="AJ4" i="6" s="1"/>
  <c r="AO4" i="7" l="1"/>
  <c r="AO4" i="8"/>
  <c r="AP4" i="6"/>
  <c r="AP4" i="8"/>
  <c r="AQ4" i="8"/>
  <c r="AQ4" i="9"/>
  <c r="AQ4" i="6"/>
  <c r="AK4" i="6"/>
  <c r="AK4" i="8"/>
  <c r="AK4" i="9"/>
  <c r="AK11" i="9" s="1"/>
  <c r="AK14" i="9" s="1"/>
  <c r="AL4" i="8"/>
  <c r="AP4" i="7"/>
  <c r="AP8" i="7" s="1"/>
  <c r="AP9" i="7" s="1"/>
  <c r="AQ4" i="7"/>
  <c r="AM4" i="8"/>
  <c r="AM8" i="8" s="1"/>
  <c r="AM9" i="8" s="1"/>
  <c r="AN4" i="6"/>
  <c r="AJ4" i="7"/>
  <c r="AJ11" i="7" s="1"/>
  <c r="AJ14" i="7" s="1"/>
  <c r="AN4" i="9"/>
  <c r="AO4" i="6"/>
  <c r="AK4" i="7"/>
  <c r="AO4" i="9"/>
  <c r="AO8" i="9" s="1"/>
  <c r="AO9" i="9" s="1"/>
  <c r="AL4" i="7"/>
  <c r="AP4" i="9"/>
  <c r="W8" i="9"/>
  <c r="Y8" i="9" s="1"/>
  <c r="W9" i="9"/>
  <c r="Y9" i="9" s="1"/>
  <c r="W8" i="8"/>
  <c r="Y8" i="8" s="1"/>
  <c r="W9" i="8"/>
  <c r="Y9" i="8" s="1"/>
  <c r="AL8" i="9"/>
  <c r="AL9" i="9" s="1"/>
  <c r="AL11" i="9"/>
  <c r="AL14" i="9"/>
  <c r="AM8" i="9"/>
  <c r="AM9" i="9" s="1"/>
  <c r="AM11" i="9"/>
  <c r="AM14" i="9"/>
  <c r="AN11" i="9"/>
  <c r="AN8" i="9"/>
  <c r="AN9" i="9" s="1"/>
  <c r="AN14" i="9"/>
  <c r="AK8" i="9"/>
  <c r="AK9" i="9" s="1"/>
  <c r="AO11" i="9"/>
  <c r="AO14" i="9" s="1"/>
  <c r="AJ11" i="9"/>
  <c r="AJ14" i="9" s="1"/>
  <c r="AJ8" i="9"/>
  <c r="AJ9" i="9" s="1"/>
  <c r="AQ11" i="9"/>
  <c r="AQ14" i="9" s="1"/>
  <c r="AQ8" i="9"/>
  <c r="AQ9" i="9" s="1"/>
  <c r="AJ8" i="8"/>
  <c r="AJ9" i="8" s="1"/>
  <c r="AJ11" i="8"/>
  <c r="AJ14" i="8" s="1"/>
  <c r="AR4" i="8"/>
  <c r="AM11" i="8"/>
  <c r="AM14" i="8" s="1"/>
  <c r="AN11" i="8"/>
  <c r="AN8" i="8"/>
  <c r="AN9" i="8" s="1"/>
  <c r="AN14" i="8"/>
  <c r="AO8" i="8"/>
  <c r="AO9" i="8" s="1"/>
  <c r="AO11" i="8"/>
  <c r="AO14" i="8" s="1"/>
  <c r="AP11" i="8"/>
  <c r="AP14" i="8" s="1"/>
  <c r="AP8" i="8"/>
  <c r="AP9" i="8" s="1"/>
  <c r="AK8" i="8"/>
  <c r="AK9" i="8" s="1"/>
  <c r="AK11" i="8"/>
  <c r="AK14" i="8" s="1"/>
  <c r="AL8" i="8"/>
  <c r="AL9" i="8" s="1"/>
  <c r="AL11" i="8"/>
  <c r="AL14" i="8" s="1"/>
  <c r="AQ11" i="8"/>
  <c r="AQ14" i="8" s="1"/>
  <c r="AQ8" i="8"/>
  <c r="AQ9" i="8" s="1"/>
  <c r="W9" i="7"/>
  <c r="Y9" i="7" s="1"/>
  <c r="W8" i="7"/>
  <c r="Y8" i="7" s="1"/>
  <c r="W9" i="6"/>
  <c r="Y9" i="6" s="1"/>
  <c r="W8" i="6"/>
  <c r="Y8" i="6" s="1"/>
  <c r="AJ8" i="7"/>
  <c r="AJ9" i="7" s="1"/>
  <c r="AR4" i="7"/>
  <c r="AK11" i="7"/>
  <c r="AK14" i="7" s="1"/>
  <c r="AK8" i="7"/>
  <c r="AK9" i="7" s="1"/>
  <c r="AL11" i="7"/>
  <c r="AL14" i="7" s="1"/>
  <c r="AL8" i="7"/>
  <c r="AL9" i="7" s="1"/>
  <c r="AM11" i="7"/>
  <c r="AM8" i="7"/>
  <c r="AM9" i="7" s="1"/>
  <c r="AM14" i="7"/>
  <c r="AN11" i="7"/>
  <c r="AN14" i="7" s="1"/>
  <c r="AN8" i="7"/>
  <c r="AN9" i="7" s="1"/>
  <c r="AO11" i="7"/>
  <c r="AO8" i="7"/>
  <c r="AO9" i="7" s="1"/>
  <c r="AO14" i="7"/>
  <c r="AP11" i="7"/>
  <c r="AP14" i="7" s="1"/>
  <c r="AQ11" i="7"/>
  <c r="AQ8" i="7"/>
  <c r="AQ9" i="7" s="1"/>
  <c r="AQ14" i="7"/>
  <c r="AL8" i="6"/>
  <c r="AL9" i="6" s="1"/>
  <c r="AL11" i="6"/>
  <c r="AL14" i="6" s="1"/>
  <c r="AM11" i="6"/>
  <c r="AM8" i="6"/>
  <c r="AM9" i="6" s="1"/>
  <c r="AM14" i="6"/>
  <c r="AN11" i="6"/>
  <c r="AN14" i="6" s="1"/>
  <c r="AN8" i="6"/>
  <c r="AN9" i="6" s="1"/>
  <c r="AK8" i="6"/>
  <c r="AK9" i="6" s="1"/>
  <c r="AK11" i="6"/>
  <c r="AK14" i="6" s="1"/>
  <c r="AP11" i="6"/>
  <c r="AP14" i="6" s="1"/>
  <c r="AP8" i="6"/>
  <c r="AP9" i="6" s="1"/>
  <c r="AR4" i="6"/>
  <c r="AJ11" i="6"/>
  <c r="AJ14" i="6" s="1"/>
  <c r="AJ8" i="6"/>
  <c r="AJ9" i="6" s="1"/>
  <c r="AO11" i="6"/>
  <c r="AO14" i="6" s="1"/>
  <c r="AO8" i="6"/>
  <c r="AO9" i="6" s="1"/>
  <c r="AQ11" i="6"/>
  <c r="AQ8" i="6"/>
  <c r="AQ9" i="6" s="1"/>
  <c r="AQ14" i="6"/>
  <c r="T39" i="5"/>
  <c r="S39" i="5"/>
  <c r="R39" i="5"/>
  <c r="Q39" i="5"/>
  <c r="P39" i="5"/>
  <c r="O39" i="5"/>
  <c r="N39" i="5"/>
  <c r="M39" i="5"/>
  <c r="J39" i="5"/>
  <c r="I39" i="5"/>
  <c r="H39" i="5"/>
  <c r="G39" i="5"/>
  <c r="F39" i="5"/>
  <c r="E39" i="5"/>
  <c r="D39" i="5"/>
  <c r="C39" i="5"/>
  <c r="T38" i="5"/>
  <c r="S38" i="5"/>
  <c r="R38" i="5"/>
  <c r="Q38" i="5"/>
  <c r="P38" i="5"/>
  <c r="O38" i="5"/>
  <c r="N38" i="5"/>
  <c r="M38" i="5"/>
  <c r="J38" i="5"/>
  <c r="I38" i="5"/>
  <c r="H38" i="5"/>
  <c r="G38" i="5"/>
  <c r="F38" i="5"/>
  <c r="E38" i="5"/>
  <c r="D38" i="5"/>
  <c r="C38" i="5"/>
  <c r="T37" i="5"/>
  <c r="S37" i="5"/>
  <c r="R37" i="5"/>
  <c r="Q37" i="5"/>
  <c r="P37" i="5"/>
  <c r="O37" i="5"/>
  <c r="N37" i="5"/>
  <c r="M37" i="5"/>
  <c r="J37" i="5"/>
  <c r="I37" i="5"/>
  <c r="H37" i="5"/>
  <c r="G37" i="5"/>
  <c r="F37" i="5"/>
  <c r="E37" i="5"/>
  <c r="D37" i="5"/>
  <c r="C37" i="5"/>
  <c r="T36" i="5"/>
  <c r="S36" i="5"/>
  <c r="R36" i="5"/>
  <c r="Q36" i="5"/>
  <c r="P36" i="5"/>
  <c r="O36" i="5"/>
  <c r="N36" i="5"/>
  <c r="M36" i="5"/>
  <c r="J36" i="5"/>
  <c r="I36" i="5"/>
  <c r="H36" i="5"/>
  <c r="G36" i="5"/>
  <c r="F36" i="5"/>
  <c r="E36" i="5"/>
  <c r="D36" i="5"/>
  <c r="C36" i="5"/>
  <c r="T35" i="5"/>
  <c r="S35" i="5"/>
  <c r="R35" i="5"/>
  <c r="Q35" i="5"/>
  <c r="P35" i="5"/>
  <c r="O35" i="5"/>
  <c r="N35" i="5"/>
  <c r="M35" i="5"/>
  <c r="J35" i="5"/>
  <c r="I35" i="5"/>
  <c r="H35" i="5"/>
  <c r="G35" i="5"/>
  <c r="F35" i="5"/>
  <c r="E35" i="5"/>
  <c r="D35" i="5"/>
  <c r="C35" i="5"/>
  <c r="T34" i="5"/>
  <c r="S34" i="5"/>
  <c r="R34" i="5"/>
  <c r="Q34" i="5"/>
  <c r="P34" i="5"/>
  <c r="O34" i="5"/>
  <c r="N34" i="5"/>
  <c r="M34" i="5"/>
  <c r="J34" i="5"/>
  <c r="I34" i="5"/>
  <c r="H34" i="5"/>
  <c r="G34" i="5"/>
  <c r="F34" i="5"/>
  <c r="E34" i="5"/>
  <c r="D34" i="5"/>
  <c r="C34" i="5"/>
  <c r="T33" i="5"/>
  <c r="S33" i="5"/>
  <c r="R33" i="5"/>
  <c r="Q33" i="5"/>
  <c r="P33" i="5"/>
  <c r="O33" i="5"/>
  <c r="N33" i="5"/>
  <c r="M33" i="5"/>
  <c r="J33" i="5"/>
  <c r="I33" i="5"/>
  <c r="H33" i="5"/>
  <c r="G33" i="5"/>
  <c r="F33" i="5"/>
  <c r="E33" i="5"/>
  <c r="D33" i="5"/>
  <c r="C33" i="5"/>
  <c r="T32" i="5"/>
  <c r="S32" i="5"/>
  <c r="R32" i="5"/>
  <c r="Q32" i="5"/>
  <c r="P32" i="5"/>
  <c r="O32" i="5"/>
  <c r="N32" i="5"/>
  <c r="M32" i="5"/>
  <c r="J32" i="5"/>
  <c r="I32" i="5"/>
  <c r="H32" i="5"/>
  <c r="G32" i="5"/>
  <c r="F32" i="5"/>
  <c r="E32" i="5"/>
  <c r="D32" i="5"/>
  <c r="C32" i="5"/>
  <c r="T31" i="5"/>
  <c r="S31" i="5"/>
  <c r="R31" i="5"/>
  <c r="Q31" i="5"/>
  <c r="P31" i="5"/>
  <c r="O31" i="5"/>
  <c r="N31" i="5"/>
  <c r="M31" i="5"/>
  <c r="J31" i="5"/>
  <c r="I31" i="5"/>
  <c r="H31" i="5"/>
  <c r="G31" i="5"/>
  <c r="F31" i="5"/>
  <c r="E31" i="5"/>
  <c r="D31" i="5"/>
  <c r="C31" i="5"/>
  <c r="T30" i="5"/>
  <c r="S30" i="5"/>
  <c r="R30" i="5"/>
  <c r="Q30" i="5"/>
  <c r="P30" i="5"/>
  <c r="O30" i="5"/>
  <c r="N30" i="5"/>
  <c r="M30" i="5"/>
  <c r="J30" i="5"/>
  <c r="I30" i="5"/>
  <c r="H30" i="5"/>
  <c r="G30" i="5"/>
  <c r="F30" i="5"/>
  <c r="E30" i="5"/>
  <c r="D30" i="5"/>
  <c r="C30" i="5"/>
  <c r="T29" i="5"/>
  <c r="S29" i="5"/>
  <c r="R29" i="5"/>
  <c r="Q29" i="5"/>
  <c r="P29" i="5"/>
  <c r="O29" i="5"/>
  <c r="N29" i="5"/>
  <c r="M29" i="5"/>
  <c r="J29" i="5"/>
  <c r="I29" i="5"/>
  <c r="H29" i="5"/>
  <c r="G29" i="5"/>
  <c r="F29" i="5"/>
  <c r="E29" i="5"/>
  <c r="D29" i="5"/>
  <c r="C29" i="5"/>
  <c r="AQ13" i="5"/>
  <c r="AP13" i="5"/>
  <c r="AO13" i="5"/>
  <c r="AN13" i="5"/>
  <c r="AM13" i="5"/>
  <c r="AL13" i="5"/>
  <c r="AK13" i="5"/>
  <c r="AJ13" i="5"/>
  <c r="AQ6" i="5"/>
  <c r="AP6" i="5"/>
  <c r="AO6" i="5"/>
  <c r="AN6" i="5"/>
  <c r="AM6" i="5"/>
  <c r="AL6" i="5"/>
  <c r="AK6" i="5"/>
  <c r="AJ6" i="5"/>
  <c r="AQ3" i="5"/>
  <c r="AP3" i="5"/>
  <c r="AO3" i="5"/>
  <c r="AN3" i="5"/>
  <c r="AM3" i="5"/>
  <c r="AL3" i="5"/>
  <c r="AK3" i="5"/>
  <c r="AJ3" i="5"/>
  <c r="AQ2" i="5"/>
  <c r="AP2" i="5"/>
  <c r="AO2" i="5"/>
  <c r="AN2" i="5"/>
  <c r="AM2" i="5"/>
  <c r="AM4" i="5" s="1"/>
  <c r="AL2" i="5"/>
  <c r="AK2" i="5"/>
  <c r="AJ2" i="5"/>
  <c r="T39" i="2"/>
  <c r="S39" i="2"/>
  <c r="R39" i="2"/>
  <c r="Q39" i="2"/>
  <c r="P39" i="2"/>
  <c r="O39" i="2"/>
  <c r="N39" i="2"/>
  <c r="M39" i="2"/>
  <c r="T38" i="2"/>
  <c r="S38" i="2"/>
  <c r="R38" i="2"/>
  <c r="Q38" i="2"/>
  <c r="P38" i="2"/>
  <c r="O38" i="2"/>
  <c r="N38" i="2"/>
  <c r="M38" i="2"/>
  <c r="T37" i="2"/>
  <c r="S37" i="2"/>
  <c r="R37" i="2"/>
  <c r="Q37" i="2"/>
  <c r="P37" i="2"/>
  <c r="O37" i="2"/>
  <c r="N37" i="2"/>
  <c r="M37" i="2"/>
  <c r="T36" i="2"/>
  <c r="S36" i="2"/>
  <c r="R36" i="2"/>
  <c r="Q36" i="2"/>
  <c r="P36" i="2"/>
  <c r="O36" i="2"/>
  <c r="N36" i="2"/>
  <c r="M36" i="2"/>
  <c r="T35" i="2"/>
  <c r="S35" i="2"/>
  <c r="R35" i="2"/>
  <c r="Q35" i="2"/>
  <c r="P35" i="2"/>
  <c r="O35" i="2"/>
  <c r="N35" i="2"/>
  <c r="M35" i="2"/>
  <c r="T34" i="2"/>
  <c r="S34" i="2"/>
  <c r="R34" i="2"/>
  <c r="Q34" i="2"/>
  <c r="P34" i="2"/>
  <c r="O34" i="2"/>
  <c r="N34" i="2"/>
  <c r="M34" i="2"/>
  <c r="T33" i="2"/>
  <c r="S33" i="2"/>
  <c r="R33" i="2"/>
  <c r="Q33" i="2"/>
  <c r="P33" i="2"/>
  <c r="O33" i="2"/>
  <c r="N33" i="2"/>
  <c r="M33" i="2"/>
  <c r="T32" i="2"/>
  <c r="S32" i="2"/>
  <c r="R32" i="2"/>
  <c r="Q32" i="2"/>
  <c r="P32" i="2"/>
  <c r="O32" i="2"/>
  <c r="N32" i="2"/>
  <c r="M32" i="2"/>
  <c r="T31" i="2"/>
  <c r="S31" i="2"/>
  <c r="R31" i="2"/>
  <c r="Q31" i="2"/>
  <c r="P31" i="2"/>
  <c r="O31" i="2"/>
  <c r="N31" i="2"/>
  <c r="M31" i="2"/>
  <c r="T30" i="2"/>
  <c r="S30" i="2"/>
  <c r="R30" i="2"/>
  <c r="Q30" i="2"/>
  <c r="P30" i="2"/>
  <c r="O30" i="2"/>
  <c r="N30" i="2"/>
  <c r="M30" i="2"/>
  <c r="T29" i="2"/>
  <c r="S29" i="2"/>
  <c r="R29" i="2"/>
  <c r="Q29" i="2"/>
  <c r="P29" i="2"/>
  <c r="O29" i="2"/>
  <c r="N29" i="2"/>
  <c r="M29" i="2"/>
  <c r="AQ6" i="2"/>
  <c r="AP6" i="2"/>
  <c r="AO6" i="2"/>
  <c r="AN6" i="2"/>
  <c r="AM6" i="2"/>
  <c r="AL6" i="2"/>
  <c r="AK6" i="2"/>
  <c r="AJ6" i="2"/>
  <c r="AK13" i="2"/>
  <c r="AL13" i="2"/>
  <c r="AM13" i="2"/>
  <c r="AN13" i="2"/>
  <c r="AO13" i="2"/>
  <c r="AP13" i="2"/>
  <c r="AQ13" i="2"/>
  <c r="AJ13" i="2"/>
  <c r="J39" i="2"/>
  <c r="I39" i="2"/>
  <c r="H39" i="2"/>
  <c r="G39" i="2"/>
  <c r="F39" i="2"/>
  <c r="E39" i="2"/>
  <c r="D39" i="2"/>
  <c r="C39" i="2"/>
  <c r="J38" i="2"/>
  <c r="I38" i="2"/>
  <c r="H38" i="2"/>
  <c r="G38" i="2"/>
  <c r="F38" i="2"/>
  <c r="E38" i="2"/>
  <c r="D38" i="2"/>
  <c r="C38" i="2"/>
  <c r="J37" i="2"/>
  <c r="I37" i="2"/>
  <c r="H37" i="2"/>
  <c r="G37" i="2"/>
  <c r="F37" i="2"/>
  <c r="E37" i="2"/>
  <c r="D37" i="2"/>
  <c r="C37" i="2"/>
  <c r="J36" i="2"/>
  <c r="I36" i="2"/>
  <c r="H36" i="2"/>
  <c r="G36" i="2"/>
  <c r="F36" i="2"/>
  <c r="E36" i="2"/>
  <c r="D36" i="2"/>
  <c r="C36" i="2"/>
  <c r="J35" i="2"/>
  <c r="I35" i="2"/>
  <c r="H35" i="2"/>
  <c r="G35" i="2"/>
  <c r="F35" i="2"/>
  <c r="E35" i="2"/>
  <c r="D35" i="2"/>
  <c r="C35" i="2"/>
  <c r="J34" i="2"/>
  <c r="I34" i="2"/>
  <c r="H34" i="2"/>
  <c r="G34" i="2"/>
  <c r="F34" i="2"/>
  <c r="E34" i="2"/>
  <c r="D34" i="2"/>
  <c r="C34" i="2"/>
  <c r="J33" i="2"/>
  <c r="I33" i="2"/>
  <c r="H33" i="2"/>
  <c r="G33" i="2"/>
  <c r="F33" i="2"/>
  <c r="E33" i="2"/>
  <c r="D33" i="2"/>
  <c r="C33" i="2"/>
  <c r="J32" i="2"/>
  <c r="I32" i="2"/>
  <c r="H32" i="2"/>
  <c r="G32" i="2"/>
  <c r="F32" i="2"/>
  <c r="E32" i="2"/>
  <c r="D32" i="2"/>
  <c r="C32" i="2"/>
  <c r="J31" i="2"/>
  <c r="I31" i="2"/>
  <c r="H31" i="2"/>
  <c r="G31" i="2"/>
  <c r="F31" i="2"/>
  <c r="E31" i="2"/>
  <c r="D31" i="2"/>
  <c r="C31" i="2"/>
  <c r="J30" i="2"/>
  <c r="I30" i="2"/>
  <c r="H30" i="2"/>
  <c r="G30" i="2"/>
  <c r="F30" i="2"/>
  <c r="E30" i="2"/>
  <c r="D30" i="2"/>
  <c r="C30" i="2"/>
  <c r="J29" i="2"/>
  <c r="I29" i="2"/>
  <c r="H29" i="2"/>
  <c r="G29" i="2"/>
  <c r="E29" i="2"/>
  <c r="D29" i="2"/>
  <c r="C29" i="2"/>
  <c r="F29" i="2"/>
  <c r="AL2" i="2"/>
  <c r="AM2" i="2"/>
  <c r="AL3" i="2"/>
  <c r="AM3" i="2"/>
  <c r="AR4" i="9" l="1"/>
  <c r="W7" i="9"/>
  <c r="W6" i="9" s="1"/>
  <c r="W5" i="9" s="1"/>
  <c r="W10" i="9" s="1"/>
  <c r="AO4" i="5"/>
  <c r="AP4" i="5"/>
  <c r="AP8" i="5" s="1"/>
  <c r="AP9" i="5" s="1"/>
  <c r="AP8" i="9"/>
  <c r="AP9" i="9" s="1"/>
  <c r="AQ4" i="5"/>
  <c r="AQ11" i="5" s="1"/>
  <c r="AQ14" i="5" s="1"/>
  <c r="AP11" i="9"/>
  <c r="AP14" i="9" s="1"/>
  <c r="W7" i="8"/>
  <c r="W6" i="8" s="1"/>
  <c r="W5" i="8" s="1"/>
  <c r="W10" i="8" s="1"/>
  <c r="W7" i="6"/>
  <c r="W6" i="6" s="1"/>
  <c r="W5" i="6" s="1"/>
  <c r="W10" i="6" s="1"/>
  <c r="W7" i="7"/>
  <c r="W6" i="7" s="1"/>
  <c r="W5" i="7" s="1"/>
  <c r="W10" i="7" s="1"/>
  <c r="W8" i="2"/>
  <c r="Y8" i="2" s="1"/>
  <c r="AK4" i="5"/>
  <c r="AK11" i="5" s="1"/>
  <c r="AK14" i="5" s="1"/>
  <c r="W9" i="5"/>
  <c r="Y9" i="5" s="1"/>
  <c r="AL4" i="5"/>
  <c r="AL11" i="5" s="1"/>
  <c r="AL14" i="5" s="1"/>
  <c r="W8" i="5"/>
  <c r="Y8" i="5" s="1"/>
  <c r="AN4" i="5"/>
  <c r="AN11" i="5" s="1"/>
  <c r="AN14" i="5" s="1"/>
  <c r="AJ4" i="5"/>
  <c r="AJ11" i="5" s="1"/>
  <c r="AJ14" i="5" s="1"/>
  <c r="AM8" i="5"/>
  <c r="AM9" i="5" s="1"/>
  <c r="AM11" i="5"/>
  <c r="AM14" i="5" s="1"/>
  <c r="AO11" i="5"/>
  <c r="AO14" i="5" s="1"/>
  <c r="AO8" i="5"/>
  <c r="AO9" i="5" s="1"/>
  <c r="W9" i="2"/>
  <c r="AL4" i="2"/>
  <c r="AM4" i="2"/>
  <c r="AQ8" i="5" l="1"/>
  <c r="AQ9" i="5" s="1"/>
  <c r="AP11" i="5"/>
  <c r="AP14" i="5" s="1"/>
  <c r="AK8" i="5"/>
  <c r="AK9" i="5" s="1"/>
  <c r="AJ8" i="5"/>
  <c r="AJ9" i="5" s="1"/>
  <c r="AL8" i="5"/>
  <c r="AL9" i="5" s="1"/>
  <c r="W7" i="5"/>
  <c r="W6" i="5" s="1"/>
  <c r="W5" i="5" s="1"/>
  <c r="W10" i="5" s="1"/>
  <c r="AN8" i="5"/>
  <c r="AN9" i="5" s="1"/>
  <c r="AR4" i="5"/>
  <c r="AL8" i="2"/>
  <c r="AL9" i="2" s="1"/>
  <c r="AL11" i="2"/>
  <c r="AL14" i="2" s="1"/>
  <c r="AM11" i="2"/>
  <c r="AM14" i="2" s="1"/>
  <c r="AM8" i="2"/>
  <c r="AM9" i="2" s="1"/>
  <c r="AQ3" i="2" l="1"/>
  <c r="AP3" i="2"/>
  <c r="AO3" i="2"/>
  <c r="AN3" i="2"/>
  <c r="AK3" i="2"/>
  <c r="AJ3" i="2"/>
  <c r="AK2" i="2"/>
  <c r="AN2" i="2"/>
  <c r="AO2" i="2"/>
  <c r="AP2" i="2"/>
  <c r="AQ2" i="2"/>
  <c r="AJ2" i="2"/>
  <c r="AN4" i="2" l="1"/>
  <c r="AK4" i="2"/>
  <c r="AQ4" i="2"/>
  <c r="Y9" i="2"/>
  <c r="AP4" i="2"/>
  <c r="AJ4" i="2"/>
  <c r="AO4" i="2"/>
  <c r="AJ11" i="2" l="1"/>
  <c r="AJ14" i="2" s="1"/>
  <c r="AJ9" i="2"/>
  <c r="AO11" i="2"/>
  <c r="AO14" i="2" s="1"/>
  <c r="AO8" i="2"/>
  <c r="AO9" i="2" s="1"/>
  <c r="AP11" i="2"/>
  <c r="AP14" i="2" s="1"/>
  <c r="AP8" i="2"/>
  <c r="AP9" i="2" s="1"/>
  <c r="AQ8" i="2"/>
  <c r="AQ9" i="2" s="1"/>
  <c r="AQ11" i="2"/>
  <c r="AQ14" i="2" s="1"/>
  <c r="AN8" i="2"/>
  <c r="AN9" i="2" s="1"/>
  <c r="AN11" i="2"/>
  <c r="AN14" i="2" s="1"/>
  <c r="AK8" i="2"/>
  <c r="AK9" i="2" s="1"/>
  <c r="AR4" i="2"/>
  <c r="AK11" i="2"/>
  <c r="AK14" i="2" s="1"/>
  <c r="W7" i="2"/>
  <c r="W6" i="2" s="1"/>
  <c r="W5" i="2" s="1"/>
  <c r="W10" i="2" l="1"/>
</calcChain>
</file>

<file path=xl/sharedStrings.xml><?xml version="1.0" encoding="utf-8"?>
<sst xmlns="http://schemas.openxmlformats.org/spreadsheetml/2006/main" count="1266" uniqueCount="54">
  <si>
    <t>L1</t>
  </si>
  <si>
    <t>L2</t>
  </si>
  <si>
    <t>P1</t>
  </si>
  <si>
    <t>P2</t>
  </si>
  <si>
    <t>S1</t>
  </si>
  <si>
    <t>S2</t>
  </si>
  <si>
    <t>S3</t>
  </si>
  <si>
    <t>h</t>
  </si>
  <si>
    <t>Ttot</t>
  </si>
  <si>
    <t>H</t>
  </si>
  <si>
    <t>L</t>
  </si>
  <si>
    <t>U</t>
  </si>
  <si>
    <t>v</t>
  </si>
  <si>
    <t>dij</t>
  </si>
  <si>
    <t>A</t>
  </si>
  <si>
    <t>TO</t>
  </si>
  <si>
    <t>FROM</t>
  </si>
  <si>
    <t>NF</t>
  </si>
  <si>
    <t>xij</t>
  </si>
  <si>
    <t>IN</t>
  </si>
  <si>
    <t>OUT</t>
  </si>
  <si>
    <t>km tot</t>
  </si>
  <si>
    <t>s/h</t>
  </si>
  <si>
    <t>W1</t>
  </si>
  <si>
    <t>Nij</t>
  </si>
  <si>
    <t>TLij</t>
  </si>
  <si>
    <t>2° shift (trips/h)</t>
  </si>
  <si>
    <t>1° shift (trips/h)</t>
  </si>
  <si>
    <t>Tij</t>
  </si>
  <si>
    <t>Analysis of Velocity</t>
  </si>
  <si>
    <t>v [m/s]</t>
  </si>
  <si>
    <t>1st</t>
  </si>
  <si>
    <t>2nd</t>
  </si>
  <si>
    <t>FINAL N AGVs</t>
  </si>
  <si>
    <t>Real N AGVs</t>
  </si>
  <si>
    <t>Theoretical N AGVs</t>
  </si>
  <si>
    <t>T loading - T unloading</t>
  </si>
  <si>
    <t>Directional mode</t>
  </si>
  <si>
    <t>mono</t>
  </si>
  <si>
    <t>bi</t>
  </si>
  <si>
    <t>mono-bi</t>
  </si>
  <si>
    <t>vehicles</t>
  </si>
  <si>
    <t>km/vehicles</t>
  </si>
  <si>
    <t>Empty Trips</t>
  </si>
  <si>
    <t>h/day</t>
  </si>
  <si>
    <t>days/year</t>
  </si>
  <si>
    <t>T L</t>
  </si>
  <si>
    <t>T U</t>
  </si>
  <si>
    <t>N vehicles</t>
  </si>
  <si>
    <t>N' vehicles</t>
  </si>
  <si>
    <t>matrices for empty trips</t>
  </si>
  <si>
    <t>matrices for loaded trips</t>
  </si>
  <si>
    <t>Analysis of mono-bi directional path (0.5m/s, 15s)</t>
  </si>
  <si>
    <t>Analysis of Loading and Unloading Time (0.5 m/s, mono)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</si>
</sst>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2" fontId="0" fillId="0" borderId="0" xfId="0" applyNumberFormat="1"/>
    <xf numFmtId="0" fontId="0" fillId="0" borderId="0" xfId="0" applyAlignment="1">
      <alignment horizontal="center" vertical="center"/>
    </xf>
    <xf numFmtId="9" fontId="0" fillId="0" borderId="0" xfId="2" applyFont="1" applyAlignment="1">
      <alignment horizontal="center" vertical="center"/>
    </xf>
    <xf numFmtId="164" fontId="0" fillId="0" borderId="0" xfId="1" applyNumberFormat="1" applyFont="1"/>
    <xf numFmtId="0" fontId="0" fillId="0" borderId="0" xfId="0" applyAlignment="1">
      <alignment horizontal="right"/>
    </xf>
    <xf numFmtId="1" fontId="0" fillId="0" borderId="1" xfId="0" applyNumberFormat="1" applyBorder="1"/>
    <xf numFmtId="1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N</a:t>
            </a:r>
            <a:r>
              <a:rPr lang="it-IT" baseline="0"/>
              <a:t> AGVs varying the average velocity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'Analysis of factors'!$D$6</c:f>
              <c:strCache>
                <c:ptCount val="1"/>
                <c:pt idx="0">
                  <c:v>1st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'Analysis of factors'!$A$7:$A$12</c:f>
              <c:numCache>
                <c:formatCode>General</c:formatCode>
                <c:ptCount val="6"/>
                <c:pt idx="0">
                  <c:v>0.5</c:v>
                </c:pt>
                <c:pt idx="1">
                  <c:v>0.6</c:v>
                </c:pt>
                <c:pt idx="2">
                  <c:v>0.7</c:v>
                </c:pt>
                <c:pt idx="3">
                  <c:v>0.8</c:v>
                </c:pt>
                <c:pt idx="4">
                  <c:v>0.9</c:v>
                </c:pt>
                <c:pt idx="5">
                  <c:v>1</c:v>
                </c:pt>
              </c:numCache>
            </c:numRef>
          </c:cat>
          <c:val>
            <c:numRef>
              <c:f>'Analysis of factors'!$D$7:$D$12</c:f>
              <c:numCache>
                <c:formatCode>General</c:formatCode>
                <c:ptCount val="6"/>
                <c:pt idx="0">
                  <c:v>6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7F-407E-BD5C-08B6C92F58A3}"/>
            </c:ext>
          </c:extLst>
        </c:ser>
        <c:ser>
          <c:idx val="1"/>
          <c:order val="1"/>
          <c:tx>
            <c:strRef>
              <c:f>'Analysis of factors'!$E$6</c:f>
              <c:strCache>
                <c:ptCount val="1"/>
                <c:pt idx="0">
                  <c:v>2nd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'Analysis of factors'!$A$7:$A$12</c:f>
              <c:numCache>
                <c:formatCode>General</c:formatCode>
                <c:ptCount val="6"/>
                <c:pt idx="0">
                  <c:v>0.5</c:v>
                </c:pt>
                <c:pt idx="1">
                  <c:v>0.6</c:v>
                </c:pt>
                <c:pt idx="2">
                  <c:v>0.7</c:v>
                </c:pt>
                <c:pt idx="3">
                  <c:v>0.8</c:v>
                </c:pt>
                <c:pt idx="4">
                  <c:v>0.9</c:v>
                </c:pt>
                <c:pt idx="5">
                  <c:v>1</c:v>
                </c:pt>
              </c:numCache>
            </c:numRef>
          </c:cat>
          <c:val>
            <c:numRef>
              <c:f>'Analysis of factors'!$E$7:$E$12</c:f>
              <c:numCache>
                <c:formatCode>General</c:formatCode>
                <c:ptCount val="6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6</c:v>
                </c:pt>
                <c:pt idx="4">
                  <c:v>5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7F-407E-BD5C-08B6C92F58A3}"/>
            </c:ext>
          </c:extLst>
        </c:ser>
        <c:ser>
          <c:idx val="2"/>
          <c:order val="2"/>
          <c:tx>
            <c:strRef>
              <c:f>'Analysis of factors'!$F$5</c:f>
              <c:strCache>
                <c:ptCount val="1"/>
                <c:pt idx="0">
                  <c:v>FINAL N AGVs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'Analysis of factors'!$A$7:$A$12</c:f>
              <c:numCache>
                <c:formatCode>General</c:formatCode>
                <c:ptCount val="6"/>
                <c:pt idx="0">
                  <c:v>0.5</c:v>
                </c:pt>
                <c:pt idx="1">
                  <c:v>0.6</c:v>
                </c:pt>
                <c:pt idx="2">
                  <c:v>0.7</c:v>
                </c:pt>
                <c:pt idx="3">
                  <c:v>0.8</c:v>
                </c:pt>
                <c:pt idx="4">
                  <c:v>0.9</c:v>
                </c:pt>
                <c:pt idx="5">
                  <c:v>1</c:v>
                </c:pt>
              </c:numCache>
            </c:numRef>
          </c:cat>
          <c:val>
            <c:numRef>
              <c:f>'Analysis of factors'!$F$7:$F$12</c:f>
              <c:numCache>
                <c:formatCode>General</c:formatCode>
                <c:ptCount val="6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6</c:v>
                </c:pt>
                <c:pt idx="4">
                  <c:v>5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7F-407E-BD5C-08B6C92F5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1971720"/>
        <c:axId val="661974016"/>
      </c:barChart>
      <c:catAx>
        <c:axId val="661971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1974016"/>
        <c:crosses val="autoZero"/>
        <c:auto val="1"/>
        <c:lblAlgn val="ctr"/>
        <c:lblOffset val="100"/>
        <c:noMultiLvlLbl val="0"/>
      </c:catAx>
      <c:valAx>
        <c:axId val="661974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1971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N</a:t>
            </a:r>
            <a:r>
              <a:rPr lang="it-IT" baseline="0"/>
              <a:t> AGVs varying the loading and unloading time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'Analysis of factors'!$D$22</c:f>
              <c:strCache>
                <c:ptCount val="1"/>
                <c:pt idx="0">
                  <c:v>1st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'Analysis of factors'!$A$23:$A$25</c:f>
              <c:numCache>
                <c:formatCode>General</c:formatCode>
                <c:ptCount val="3"/>
                <c:pt idx="0">
                  <c:v>10</c:v>
                </c:pt>
                <c:pt idx="1">
                  <c:v>15</c:v>
                </c:pt>
                <c:pt idx="2">
                  <c:v>20</c:v>
                </c:pt>
              </c:numCache>
            </c:numRef>
          </c:cat>
          <c:val>
            <c:numRef>
              <c:f>'Analysis of factors'!$D$23:$D$25</c:f>
              <c:numCache>
                <c:formatCode>General</c:formatCode>
                <c:ptCount val="3"/>
                <c:pt idx="0">
                  <c:v>6</c:v>
                </c:pt>
                <c:pt idx="1">
                  <c:v>6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3D-4297-A989-21F792F8E35D}"/>
            </c:ext>
          </c:extLst>
        </c:ser>
        <c:ser>
          <c:idx val="1"/>
          <c:order val="1"/>
          <c:tx>
            <c:strRef>
              <c:f>'Analysis of factors'!$E$22</c:f>
              <c:strCache>
                <c:ptCount val="1"/>
                <c:pt idx="0">
                  <c:v>2nd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'Analysis of factors'!$A$23:$A$25</c:f>
              <c:numCache>
                <c:formatCode>General</c:formatCode>
                <c:ptCount val="3"/>
                <c:pt idx="0">
                  <c:v>10</c:v>
                </c:pt>
                <c:pt idx="1">
                  <c:v>15</c:v>
                </c:pt>
                <c:pt idx="2">
                  <c:v>20</c:v>
                </c:pt>
              </c:numCache>
            </c:numRef>
          </c:cat>
          <c:val>
            <c:numRef>
              <c:f>'Analysis of factors'!$E$23:$E$25</c:f>
              <c:numCache>
                <c:formatCode>General</c:formatCode>
                <c:ptCount val="3"/>
                <c:pt idx="0">
                  <c:v>8</c:v>
                </c:pt>
                <c:pt idx="1">
                  <c:v>8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3D-4297-A989-21F792F8E35D}"/>
            </c:ext>
          </c:extLst>
        </c:ser>
        <c:ser>
          <c:idx val="2"/>
          <c:order val="2"/>
          <c:tx>
            <c:strRef>
              <c:f>'Analysis of factors'!$F$21</c:f>
              <c:strCache>
                <c:ptCount val="1"/>
                <c:pt idx="0">
                  <c:v>FINAL N AGVs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'Analysis of factors'!$A$23:$A$25</c:f>
              <c:numCache>
                <c:formatCode>General</c:formatCode>
                <c:ptCount val="3"/>
                <c:pt idx="0">
                  <c:v>10</c:v>
                </c:pt>
                <c:pt idx="1">
                  <c:v>15</c:v>
                </c:pt>
                <c:pt idx="2">
                  <c:v>20</c:v>
                </c:pt>
              </c:numCache>
            </c:numRef>
          </c:cat>
          <c:val>
            <c:numRef>
              <c:f>'Analysis of factors'!$F$23:$F$25</c:f>
              <c:numCache>
                <c:formatCode>General</c:formatCode>
                <c:ptCount val="3"/>
                <c:pt idx="0">
                  <c:v>8</c:v>
                </c:pt>
                <c:pt idx="1">
                  <c:v>8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3D-4297-A989-21F792F8E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1971720"/>
        <c:axId val="661974016"/>
      </c:barChart>
      <c:catAx>
        <c:axId val="661971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1974016"/>
        <c:crosses val="autoZero"/>
        <c:auto val="1"/>
        <c:lblAlgn val="ctr"/>
        <c:lblOffset val="100"/>
        <c:noMultiLvlLbl val="0"/>
      </c:catAx>
      <c:valAx>
        <c:axId val="661974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1971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N</a:t>
            </a:r>
            <a:r>
              <a:rPr lang="it-IT" baseline="0"/>
              <a:t> AGVs varying the path directional mode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'Analysis of factors'!$D$38</c:f>
              <c:strCache>
                <c:ptCount val="1"/>
                <c:pt idx="0">
                  <c:v>1st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'Analysis of factors'!$A$39:$A$41</c:f>
              <c:strCache>
                <c:ptCount val="3"/>
                <c:pt idx="0">
                  <c:v>mono</c:v>
                </c:pt>
                <c:pt idx="1">
                  <c:v>bi</c:v>
                </c:pt>
                <c:pt idx="2">
                  <c:v>mono-bi</c:v>
                </c:pt>
              </c:strCache>
            </c:strRef>
          </c:cat>
          <c:val>
            <c:numRef>
              <c:f>'Analysis of factors'!$D$39:$D$41</c:f>
              <c:numCache>
                <c:formatCode>General</c:formatCode>
                <c:ptCount val="3"/>
                <c:pt idx="0">
                  <c:v>6</c:v>
                </c:pt>
                <c:pt idx="1">
                  <c:v>4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7F-4624-9712-D5CCB5439C34}"/>
            </c:ext>
          </c:extLst>
        </c:ser>
        <c:ser>
          <c:idx val="1"/>
          <c:order val="1"/>
          <c:tx>
            <c:strRef>
              <c:f>'Analysis of factors'!$E$38</c:f>
              <c:strCache>
                <c:ptCount val="1"/>
                <c:pt idx="0">
                  <c:v>2nd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'Analysis of factors'!$A$39:$A$41</c:f>
              <c:strCache>
                <c:ptCount val="3"/>
                <c:pt idx="0">
                  <c:v>mono</c:v>
                </c:pt>
                <c:pt idx="1">
                  <c:v>bi</c:v>
                </c:pt>
                <c:pt idx="2">
                  <c:v>mono-bi</c:v>
                </c:pt>
              </c:strCache>
            </c:strRef>
          </c:cat>
          <c:val>
            <c:numRef>
              <c:f>'Analysis of factors'!$E$39:$E$41</c:f>
              <c:numCache>
                <c:formatCode>General</c:formatCode>
                <c:ptCount val="3"/>
                <c:pt idx="0">
                  <c:v>8</c:v>
                </c:pt>
                <c:pt idx="1">
                  <c:v>7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7F-4624-9712-D5CCB5439C34}"/>
            </c:ext>
          </c:extLst>
        </c:ser>
        <c:ser>
          <c:idx val="2"/>
          <c:order val="2"/>
          <c:tx>
            <c:strRef>
              <c:f>'Analysis of factors'!$F$37</c:f>
              <c:strCache>
                <c:ptCount val="1"/>
                <c:pt idx="0">
                  <c:v>FINAL N AGVs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'Analysis of factors'!$A$39:$A$41</c:f>
              <c:strCache>
                <c:ptCount val="3"/>
                <c:pt idx="0">
                  <c:v>mono</c:v>
                </c:pt>
                <c:pt idx="1">
                  <c:v>bi</c:v>
                </c:pt>
                <c:pt idx="2">
                  <c:v>mono-bi</c:v>
                </c:pt>
              </c:strCache>
            </c:strRef>
          </c:cat>
          <c:val>
            <c:numRef>
              <c:f>'Analysis of factors'!$F$39:$F$41</c:f>
              <c:numCache>
                <c:formatCode>General</c:formatCode>
                <c:ptCount val="3"/>
                <c:pt idx="0">
                  <c:v>8</c:v>
                </c:pt>
                <c:pt idx="1">
                  <c:v>7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7F-4624-9712-D5CCB5439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1971720"/>
        <c:axId val="661974016"/>
      </c:barChart>
      <c:catAx>
        <c:axId val="661971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1974016"/>
        <c:crosses val="autoZero"/>
        <c:auto val="1"/>
        <c:lblAlgn val="ctr"/>
        <c:lblOffset val="100"/>
        <c:noMultiLvlLbl val="0"/>
      </c:catAx>
      <c:valAx>
        <c:axId val="661974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1971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371475</xdr:colOff>
      <xdr:row>5</xdr:row>
      <xdr:rowOff>171450</xdr:rowOff>
    </xdr:from>
    <xdr:to>
      <xdr:col>10</xdr:col>
      <xdr:colOff>255225</xdr:colOff>
      <xdr:row>6</xdr:row>
      <xdr:rowOff>188550</xdr:rowOff>
    </xdr:to>
    <xdr:sp macro="" textlink="">
      <xdr:nvSpPr>
        <xdr:cNvPr id="2" name="Rettango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657475" y="1885950"/>
          <a:ext cx="1407750" cy="360000"/>
        </a:xfrm>
        <a:prstGeom prst="rect">
          <a:avLst/>
        </a:prstGeom>
        <a:pattFill prst="ltVert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6</xdr:col>
      <xdr:colOff>371475</xdr:colOff>
      <xdr:row>9</xdr:row>
      <xdr:rowOff>158972</xdr:rowOff>
    </xdr:from>
    <xdr:to>
      <xdr:col>10</xdr:col>
      <xdr:colOff>255225</xdr:colOff>
      <xdr:row>10</xdr:row>
      <xdr:rowOff>176073</xdr:rowOff>
    </xdr:to>
    <xdr:sp macro="" textlink="">
      <xdr:nvSpPr>
        <xdr:cNvPr id="3" name="Rettango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657475" y="3233248"/>
          <a:ext cx="1407750" cy="358687"/>
        </a:xfrm>
        <a:prstGeom prst="rect">
          <a:avLst/>
        </a:prstGeom>
        <a:pattFill prst="ltVert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26</xdr:col>
      <xdr:colOff>200025</xdr:colOff>
      <xdr:row>5</xdr:row>
      <xdr:rowOff>183935</xdr:rowOff>
    </xdr:from>
    <xdr:to>
      <xdr:col>30</xdr:col>
      <xdr:colOff>83775</xdr:colOff>
      <xdr:row>6</xdr:row>
      <xdr:rowOff>201035</xdr:rowOff>
    </xdr:to>
    <xdr:sp macro="" textlink="">
      <xdr:nvSpPr>
        <xdr:cNvPr id="8" name="Rettango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106025" y="1891866"/>
          <a:ext cx="1407750" cy="358686"/>
        </a:xfrm>
        <a:prstGeom prst="rect">
          <a:avLst/>
        </a:prstGeom>
        <a:pattFill prst="ltVert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26</xdr:col>
      <xdr:colOff>200025</xdr:colOff>
      <xdr:row>7</xdr:row>
      <xdr:rowOff>164885</xdr:rowOff>
    </xdr:from>
    <xdr:to>
      <xdr:col>30</xdr:col>
      <xdr:colOff>83775</xdr:colOff>
      <xdr:row>8</xdr:row>
      <xdr:rowOff>181984</xdr:rowOff>
    </xdr:to>
    <xdr:sp macro="" textlink="">
      <xdr:nvSpPr>
        <xdr:cNvPr id="9" name="Rettangol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106025" y="2555988"/>
          <a:ext cx="1407750" cy="358686"/>
        </a:xfrm>
        <a:prstGeom prst="rect">
          <a:avLst/>
        </a:prstGeom>
        <a:pattFill prst="ltVert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26</xdr:col>
      <xdr:colOff>190500</xdr:colOff>
      <xdr:row>9</xdr:row>
      <xdr:rowOff>176893</xdr:rowOff>
    </xdr:from>
    <xdr:to>
      <xdr:col>30</xdr:col>
      <xdr:colOff>74250</xdr:colOff>
      <xdr:row>10</xdr:row>
      <xdr:rowOff>193993</xdr:rowOff>
    </xdr:to>
    <xdr:sp macro="" textlink="">
      <xdr:nvSpPr>
        <xdr:cNvPr id="11" name="Rettangol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0096500" y="3262993"/>
          <a:ext cx="1407750" cy="360000"/>
        </a:xfrm>
        <a:prstGeom prst="rect">
          <a:avLst/>
        </a:prstGeom>
        <a:pattFill prst="ltVert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21</xdr:col>
      <xdr:colOff>217253</xdr:colOff>
      <xdr:row>1</xdr:row>
      <xdr:rowOff>269423</xdr:rowOff>
    </xdr:from>
    <xdr:to>
      <xdr:col>22</xdr:col>
      <xdr:colOff>196253</xdr:colOff>
      <xdr:row>3</xdr:row>
      <xdr:rowOff>219848</xdr:rowOff>
    </xdr:to>
    <xdr:sp macro="" textlink="">
      <xdr:nvSpPr>
        <xdr:cNvPr id="13" name="Rettangol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 rot="5400000">
          <a:off x="8081454" y="747808"/>
          <a:ext cx="633598" cy="360000"/>
        </a:xfrm>
        <a:prstGeom prst="rect">
          <a:avLst/>
        </a:prstGeom>
        <a:pattFill prst="ltVert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15</xdr:col>
      <xdr:colOff>244688</xdr:colOff>
      <xdr:row>7</xdr:row>
      <xdr:rowOff>171450</xdr:rowOff>
    </xdr:from>
    <xdr:to>
      <xdr:col>19</xdr:col>
      <xdr:colOff>128438</xdr:colOff>
      <xdr:row>8</xdr:row>
      <xdr:rowOff>188550</xdr:rowOff>
    </xdr:to>
    <xdr:sp macro="" textlink="">
      <xdr:nvSpPr>
        <xdr:cNvPr id="14" name="Rettangol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959688" y="2562553"/>
          <a:ext cx="1407750" cy="358687"/>
        </a:xfrm>
        <a:prstGeom prst="rect">
          <a:avLst/>
        </a:prstGeom>
        <a:pattFill prst="ltVert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16</xdr:col>
      <xdr:colOff>358988</xdr:colOff>
      <xdr:row>6</xdr:row>
      <xdr:rowOff>257175</xdr:rowOff>
    </xdr:from>
    <xdr:to>
      <xdr:col>18</xdr:col>
      <xdr:colOff>6563</xdr:colOff>
      <xdr:row>9</xdr:row>
      <xdr:rowOff>114300</xdr:rowOff>
    </xdr:to>
    <xdr:sp macro="" textlink="">
      <xdr:nvSpPr>
        <xdr:cNvPr id="15" name="Rettangol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6454988" y="2306692"/>
          <a:ext cx="409575" cy="881884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10</xdr:col>
      <xdr:colOff>342900</xdr:colOff>
      <xdr:row>5</xdr:row>
      <xdr:rowOff>304800</xdr:rowOff>
    </xdr:from>
    <xdr:to>
      <xdr:col>11</xdr:col>
      <xdr:colOff>33900</xdr:colOff>
      <xdr:row>6</xdr:row>
      <xdr:rowOff>33900</xdr:rowOff>
    </xdr:to>
    <xdr:sp macro="" textlink="">
      <xdr:nvSpPr>
        <xdr:cNvPr id="16" name="Ova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152900" y="2019300"/>
          <a:ext cx="72000" cy="72000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10</xdr:col>
      <xdr:colOff>348343</xdr:colOff>
      <xdr:row>9</xdr:row>
      <xdr:rowOff>311372</xdr:rowOff>
    </xdr:from>
    <xdr:to>
      <xdr:col>11</xdr:col>
      <xdr:colOff>39343</xdr:colOff>
      <xdr:row>10</xdr:row>
      <xdr:rowOff>40473</xdr:rowOff>
    </xdr:to>
    <xdr:sp macro="" textlink="">
      <xdr:nvSpPr>
        <xdr:cNvPr id="17" name="Ova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4158343" y="3385648"/>
          <a:ext cx="72000" cy="70687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21</xdr:col>
      <xdr:colOff>361489</xdr:colOff>
      <xdr:row>3</xdr:row>
      <xdr:rowOff>310243</xdr:rowOff>
    </xdr:from>
    <xdr:to>
      <xdr:col>22</xdr:col>
      <xdr:colOff>52489</xdr:colOff>
      <xdr:row>4</xdr:row>
      <xdr:rowOff>39343</xdr:rowOff>
    </xdr:to>
    <xdr:sp macro="" textlink="">
      <xdr:nvSpPr>
        <xdr:cNvPr id="20" name="Ova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8362489" y="1335002"/>
          <a:ext cx="72000" cy="70686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14</xdr:col>
      <xdr:colOff>349464</xdr:colOff>
      <xdr:row>7</xdr:row>
      <xdr:rowOff>310243</xdr:rowOff>
    </xdr:from>
    <xdr:to>
      <xdr:col>15</xdr:col>
      <xdr:colOff>40464</xdr:colOff>
      <xdr:row>8</xdr:row>
      <xdr:rowOff>39343</xdr:rowOff>
    </xdr:to>
    <xdr:sp macro="" textlink="">
      <xdr:nvSpPr>
        <xdr:cNvPr id="22" name="Ova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5683464" y="2701346"/>
          <a:ext cx="72000" cy="70687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19</xdr:col>
      <xdr:colOff>354907</xdr:colOff>
      <xdr:row>7</xdr:row>
      <xdr:rowOff>288471</xdr:rowOff>
    </xdr:from>
    <xdr:to>
      <xdr:col>20</xdr:col>
      <xdr:colOff>45907</xdr:colOff>
      <xdr:row>8</xdr:row>
      <xdr:rowOff>17571</xdr:rowOff>
    </xdr:to>
    <xdr:sp macro="" textlink="">
      <xdr:nvSpPr>
        <xdr:cNvPr id="23" name="Ova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7593907" y="2679574"/>
          <a:ext cx="72000" cy="70687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25</xdr:col>
      <xdr:colOff>348344</xdr:colOff>
      <xdr:row>5</xdr:row>
      <xdr:rowOff>303678</xdr:rowOff>
    </xdr:from>
    <xdr:to>
      <xdr:col>26</xdr:col>
      <xdr:colOff>39344</xdr:colOff>
      <xdr:row>6</xdr:row>
      <xdr:rowOff>32778</xdr:rowOff>
    </xdr:to>
    <xdr:sp macro="" textlink="">
      <xdr:nvSpPr>
        <xdr:cNvPr id="24" name="Ova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9873344" y="2011609"/>
          <a:ext cx="72000" cy="70686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25</xdr:col>
      <xdr:colOff>337458</xdr:colOff>
      <xdr:row>7</xdr:row>
      <xdr:rowOff>309121</xdr:rowOff>
    </xdr:from>
    <xdr:to>
      <xdr:col>26</xdr:col>
      <xdr:colOff>28458</xdr:colOff>
      <xdr:row>8</xdr:row>
      <xdr:rowOff>38220</xdr:rowOff>
    </xdr:to>
    <xdr:sp macro="" textlink="">
      <xdr:nvSpPr>
        <xdr:cNvPr id="25" name="Ova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9862458" y="2700224"/>
          <a:ext cx="72000" cy="70686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25</xdr:col>
      <xdr:colOff>348344</xdr:colOff>
      <xdr:row>9</xdr:row>
      <xdr:rowOff>310243</xdr:rowOff>
    </xdr:from>
    <xdr:to>
      <xdr:col>26</xdr:col>
      <xdr:colOff>39344</xdr:colOff>
      <xdr:row>10</xdr:row>
      <xdr:rowOff>39343</xdr:rowOff>
    </xdr:to>
    <xdr:sp macro="" textlink="">
      <xdr:nvSpPr>
        <xdr:cNvPr id="26" name="Ova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9873344" y="3396343"/>
          <a:ext cx="72000" cy="72000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11</xdr:col>
      <xdr:colOff>161925</xdr:colOff>
      <xdr:row>6</xdr:row>
      <xdr:rowOff>19050</xdr:rowOff>
    </xdr:from>
    <xdr:to>
      <xdr:col>11</xdr:col>
      <xdr:colOff>161925</xdr:colOff>
      <xdr:row>9</xdr:row>
      <xdr:rowOff>304800</xdr:rowOff>
    </xdr:to>
    <xdr:cxnSp macro="">
      <xdr:nvCxnSpPr>
        <xdr:cNvPr id="29" name="Connettore 2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 flipV="1">
          <a:off x="4352925" y="2076450"/>
          <a:ext cx="0" cy="1314450"/>
        </a:xfrm>
        <a:prstGeom prst="straightConnector1">
          <a:avLst/>
        </a:prstGeom>
        <a:ln w="19050">
          <a:solidFill>
            <a:schemeClr val="tx1"/>
          </a:solidFill>
          <a:prstDash val="sysDot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187538</xdr:colOff>
      <xdr:row>6</xdr:row>
      <xdr:rowOff>47625</xdr:rowOff>
    </xdr:from>
    <xdr:to>
      <xdr:col>20</xdr:col>
      <xdr:colOff>187538</xdr:colOff>
      <xdr:row>9</xdr:row>
      <xdr:rowOff>333375</xdr:rowOff>
    </xdr:to>
    <xdr:cxnSp macro="">
      <xdr:nvCxnSpPr>
        <xdr:cNvPr id="30" name="Connettore 2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/>
      </xdr:nvCxnSpPr>
      <xdr:spPr>
        <a:xfrm flipV="1">
          <a:off x="7807538" y="2097142"/>
          <a:ext cx="0" cy="1310509"/>
        </a:xfrm>
        <a:prstGeom prst="straightConnector1">
          <a:avLst/>
        </a:prstGeom>
        <a:ln w="19050">
          <a:solidFill>
            <a:schemeClr val="tx1"/>
          </a:solidFill>
          <a:prstDash val="sysDot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209550</xdr:colOff>
      <xdr:row>6</xdr:row>
      <xdr:rowOff>142875</xdr:rowOff>
    </xdr:from>
    <xdr:to>
      <xdr:col>25</xdr:col>
      <xdr:colOff>209550</xdr:colOff>
      <xdr:row>9</xdr:row>
      <xdr:rowOff>285750</xdr:rowOff>
    </xdr:to>
    <xdr:cxnSp macro="">
      <xdr:nvCxnSpPr>
        <xdr:cNvPr id="31" name="Connettore 2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/>
      </xdr:nvCxnSpPr>
      <xdr:spPr>
        <a:xfrm>
          <a:off x="9734550" y="2200275"/>
          <a:ext cx="0" cy="1171575"/>
        </a:xfrm>
        <a:prstGeom prst="straightConnector1">
          <a:avLst/>
        </a:prstGeom>
        <a:ln w="19050">
          <a:solidFill>
            <a:schemeClr val="tx1"/>
          </a:solidFill>
          <a:prstDash val="sysDot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139913</xdr:colOff>
      <xdr:row>6</xdr:row>
      <xdr:rowOff>104775</xdr:rowOff>
    </xdr:from>
    <xdr:to>
      <xdr:col>14</xdr:col>
      <xdr:colOff>139913</xdr:colOff>
      <xdr:row>9</xdr:row>
      <xdr:rowOff>247650</xdr:rowOff>
    </xdr:to>
    <xdr:cxnSp macro="">
      <xdr:nvCxnSpPr>
        <xdr:cNvPr id="34" name="Connettore 2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5473913" y="2154292"/>
          <a:ext cx="0" cy="1167634"/>
        </a:xfrm>
        <a:prstGeom prst="straightConnector1">
          <a:avLst/>
        </a:prstGeom>
        <a:ln w="19050">
          <a:solidFill>
            <a:schemeClr val="tx1"/>
          </a:solidFill>
          <a:prstDash val="sysDot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345152</xdr:colOff>
      <xdr:row>4</xdr:row>
      <xdr:rowOff>114112</xdr:rowOff>
    </xdr:from>
    <xdr:to>
      <xdr:col>23</xdr:col>
      <xdr:colOff>317938</xdr:colOff>
      <xdr:row>4</xdr:row>
      <xdr:rowOff>118241</xdr:rowOff>
    </xdr:to>
    <xdr:cxnSp macro="">
      <xdr:nvCxnSpPr>
        <xdr:cNvPr id="35" name="Connettore 2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/>
      </xdr:nvCxnSpPr>
      <xdr:spPr>
        <a:xfrm>
          <a:off x="4917152" y="1480457"/>
          <a:ext cx="4163786" cy="4129"/>
        </a:xfrm>
        <a:prstGeom prst="straightConnector1">
          <a:avLst/>
        </a:prstGeom>
        <a:ln w="19050">
          <a:solidFill>
            <a:schemeClr val="tx1"/>
          </a:solidFill>
          <a:prstDash val="sysDot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85725</xdr:colOff>
      <xdr:row>11</xdr:row>
      <xdr:rowOff>180975</xdr:rowOff>
    </xdr:from>
    <xdr:to>
      <xdr:col>23</xdr:col>
      <xdr:colOff>240377</xdr:colOff>
      <xdr:row>11</xdr:row>
      <xdr:rowOff>185057</xdr:rowOff>
    </xdr:to>
    <xdr:cxnSp macro="">
      <xdr:nvCxnSpPr>
        <xdr:cNvPr id="41" name="Connettore 2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CxnSpPr/>
      </xdr:nvCxnSpPr>
      <xdr:spPr>
        <a:xfrm flipH="1" flipV="1">
          <a:off x="5419725" y="3952875"/>
          <a:ext cx="3583652" cy="4082"/>
        </a:xfrm>
        <a:prstGeom prst="straightConnector1">
          <a:avLst/>
        </a:prstGeom>
        <a:ln w="19050">
          <a:solidFill>
            <a:schemeClr val="tx1"/>
          </a:solidFill>
          <a:prstDash val="sysDot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257175</xdr:colOff>
      <xdr:row>5</xdr:row>
      <xdr:rowOff>219075</xdr:rowOff>
    </xdr:from>
    <xdr:ext cx="315471" cy="264560"/>
    <xdr:sp macro="" textlink="">
      <xdr:nvSpPr>
        <xdr:cNvPr id="43" name="CasellaDiTesto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3686175" y="1933575"/>
          <a:ext cx="315471" cy="2645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t-IT" sz="1100"/>
            <a:t>L1</a:t>
          </a:r>
        </a:p>
      </xdr:txBody>
    </xdr:sp>
    <xdr:clientData/>
  </xdr:oneCellAnchor>
  <xdr:oneCellAnchor>
    <xdr:from>
      <xdr:col>9</xdr:col>
      <xdr:colOff>257175</xdr:colOff>
      <xdr:row>9</xdr:row>
      <xdr:rowOff>206597</xdr:rowOff>
    </xdr:from>
    <xdr:ext cx="315471" cy="264560"/>
    <xdr:sp macro="" textlink="">
      <xdr:nvSpPr>
        <xdr:cNvPr id="44" name="CasellaDiTesto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3686175" y="3280873"/>
          <a:ext cx="315471" cy="2645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t-IT" sz="1100"/>
            <a:t>L2</a:t>
          </a:r>
        </a:p>
      </xdr:txBody>
    </xdr:sp>
    <xdr:clientData/>
  </xdr:oneCellAnchor>
  <xdr:oneCellAnchor>
    <xdr:from>
      <xdr:col>26</xdr:col>
      <xdr:colOff>266700</xdr:colOff>
      <xdr:row>5</xdr:row>
      <xdr:rowOff>241085</xdr:rowOff>
    </xdr:from>
    <xdr:ext cx="320985" cy="264560"/>
    <xdr:sp macro="" textlink="">
      <xdr:nvSpPr>
        <xdr:cNvPr id="46" name="CasellaDiTesto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10172700" y="1949016"/>
          <a:ext cx="320985" cy="2645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t-IT" sz="1100"/>
            <a:t>S1</a:t>
          </a:r>
        </a:p>
      </xdr:txBody>
    </xdr:sp>
    <xdr:clientData/>
  </xdr:oneCellAnchor>
  <xdr:oneCellAnchor>
    <xdr:from>
      <xdr:col>26</xdr:col>
      <xdr:colOff>276225</xdr:colOff>
      <xdr:row>7</xdr:row>
      <xdr:rowOff>212510</xdr:rowOff>
    </xdr:from>
    <xdr:ext cx="320985" cy="264560"/>
    <xdr:sp macro="" textlink="">
      <xdr:nvSpPr>
        <xdr:cNvPr id="47" name="CasellaDiTesto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82225" y="2603613"/>
          <a:ext cx="320985" cy="2645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t-IT" sz="1100"/>
            <a:t>S2</a:t>
          </a:r>
        </a:p>
      </xdr:txBody>
    </xdr:sp>
    <xdr:clientData/>
  </xdr:oneCellAnchor>
  <xdr:oneCellAnchor>
    <xdr:from>
      <xdr:col>21</xdr:col>
      <xdr:colOff>232221</xdr:colOff>
      <xdr:row>2</xdr:row>
      <xdr:rowOff>282137</xdr:rowOff>
    </xdr:from>
    <xdr:ext cx="313003" cy="210536"/>
    <xdr:sp macro="" textlink="">
      <xdr:nvSpPr>
        <xdr:cNvPr id="49" name="CasellaDiTesto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8233221" y="965309"/>
          <a:ext cx="313003" cy="210536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 anchorCtr="1">
          <a:noAutofit/>
        </a:bodyPr>
        <a:lstStyle/>
        <a:p>
          <a:r>
            <a:rPr lang="it-IT" sz="1100"/>
            <a:t>W1</a:t>
          </a:r>
        </a:p>
      </xdr:txBody>
    </xdr:sp>
    <xdr:clientData/>
  </xdr:oneCellAnchor>
  <xdr:oneCellAnchor>
    <xdr:from>
      <xdr:col>15</xdr:col>
      <xdr:colOff>339938</xdr:colOff>
      <xdr:row>7</xdr:row>
      <xdr:rowOff>228600</xdr:rowOff>
    </xdr:from>
    <xdr:ext cx="329064" cy="264560"/>
    <xdr:sp macro="" textlink="">
      <xdr:nvSpPr>
        <xdr:cNvPr id="50" name="CasellaDiTesto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6054938" y="2619703"/>
          <a:ext cx="329064" cy="2645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t-IT" sz="1100"/>
            <a:t>P1</a:t>
          </a:r>
        </a:p>
      </xdr:txBody>
    </xdr:sp>
    <xdr:clientData/>
  </xdr:oneCellAnchor>
  <xdr:oneCellAnchor>
    <xdr:from>
      <xdr:col>18</xdr:col>
      <xdr:colOff>130388</xdr:colOff>
      <xdr:row>7</xdr:row>
      <xdr:rowOff>219075</xdr:rowOff>
    </xdr:from>
    <xdr:ext cx="329064" cy="264560"/>
    <xdr:sp macro="" textlink="">
      <xdr:nvSpPr>
        <xdr:cNvPr id="51" name="CasellaDiTesto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6988388" y="2610178"/>
          <a:ext cx="329064" cy="2645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t-IT" sz="1100"/>
            <a:t>P2</a:t>
          </a:r>
        </a:p>
      </xdr:txBody>
    </xdr:sp>
    <xdr:clientData/>
  </xdr:oneCellAnchor>
  <xdr:oneCellAnchor>
    <xdr:from>
      <xdr:col>26</xdr:col>
      <xdr:colOff>247650</xdr:colOff>
      <xdr:row>9</xdr:row>
      <xdr:rowOff>228600</xdr:rowOff>
    </xdr:from>
    <xdr:ext cx="320985" cy="264560"/>
    <xdr:sp macro="" textlink="">
      <xdr:nvSpPr>
        <xdr:cNvPr id="52" name="CasellaDiTesto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10153650" y="3314700"/>
          <a:ext cx="320985" cy="2645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t-IT" sz="1100"/>
            <a:t>S3</a:t>
          </a:r>
        </a:p>
      </xdr:txBody>
    </xdr:sp>
    <xdr:clientData/>
  </xdr:oneCellAnchor>
  <xdr:twoCellAnchor>
    <xdr:from>
      <xdr:col>6</xdr:col>
      <xdr:colOff>371475</xdr:colOff>
      <xdr:row>19</xdr:row>
      <xdr:rowOff>171450</xdr:rowOff>
    </xdr:from>
    <xdr:to>
      <xdr:col>10</xdr:col>
      <xdr:colOff>255225</xdr:colOff>
      <xdr:row>20</xdr:row>
      <xdr:rowOff>188550</xdr:rowOff>
    </xdr:to>
    <xdr:sp macro="" textlink="">
      <xdr:nvSpPr>
        <xdr:cNvPr id="32" name="Rettangolo 31">
          <a:extLst>
            <a:ext uri="{FF2B5EF4-FFF2-40B4-BE49-F238E27FC236}">
              <a16:creationId xmlns:a16="http://schemas.microsoft.com/office/drawing/2014/main" id="{14F2B819-0C88-4943-8893-7B671A94DD2A}"/>
            </a:ext>
          </a:extLst>
        </xdr:cNvPr>
        <xdr:cNvSpPr/>
      </xdr:nvSpPr>
      <xdr:spPr>
        <a:xfrm>
          <a:off x="2657475" y="1869385"/>
          <a:ext cx="1407750" cy="356687"/>
        </a:xfrm>
        <a:prstGeom prst="rect">
          <a:avLst/>
        </a:prstGeom>
        <a:pattFill prst="ltVert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6</xdr:col>
      <xdr:colOff>371475</xdr:colOff>
      <xdr:row>23</xdr:row>
      <xdr:rowOff>158972</xdr:rowOff>
    </xdr:from>
    <xdr:to>
      <xdr:col>10</xdr:col>
      <xdr:colOff>255225</xdr:colOff>
      <xdr:row>24</xdr:row>
      <xdr:rowOff>176073</xdr:rowOff>
    </xdr:to>
    <xdr:sp macro="" textlink="">
      <xdr:nvSpPr>
        <xdr:cNvPr id="33" name="Rettangolo 32">
          <a:extLst>
            <a:ext uri="{FF2B5EF4-FFF2-40B4-BE49-F238E27FC236}">
              <a16:creationId xmlns:a16="http://schemas.microsoft.com/office/drawing/2014/main" id="{350CA168-E5D4-42DF-BC1D-D902ED80B53D}"/>
            </a:ext>
          </a:extLst>
        </xdr:cNvPr>
        <xdr:cNvSpPr/>
      </xdr:nvSpPr>
      <xdr:spPr>
        <a:xfrm>
          <a:off x="2657475" y="3215255"/>
          <a:ext cx="1407750" cy="356688"/>
        </a:xfrm>
        <a:prstGeom prst="rect">
          <a:avLst/>
        </a:prstGeom>
        <a:pattFill prst="ltVert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26</xdr:col>
      <xdr:colOff>200025</xdr:colOff>
      <xdr:row>19</xdr:row>
      <xdr:rowOff>183935</xdr:rowOff>
    </xdr:from>
    <xdr:to>
      <xdr:col>30</xdr:col>
      <xdr:colOff>83775</xdr:colOff>
      <xdr:row>20</xdr:row>
      <xdr:rowOff>201035</xdr:rowOff>
    </xdr:to>
    <xdr:sp macro="" textlink="">
      <xdr:nvSpPr>
        <xdr:cNvPr id="36" name="Rettangolo 35">
          <a:extLst>
            <a:ext uri="{FF2B5EF4-FFF2-40B4-BE49-F238E27FC236}">
              <a16:creationId xmlns:a16="http://schemas.microsoft.com/office/drawing/2014/main" id="{EC51C55B-5B48-49C9-AC1A-EA472DA24D0E}"/>
            </a:ext>
          </a:extLst>
        </xdr:cNvPr>
        <xdr:cNvSpPr/>
      </xdr:nvSpPr>
      <xdr:spPr>
        <a:xfrm>
          <a:off x="10106025" y="1881870"/>
          <a:ext cx="1407750" cy="356687"/>
        </a:xfrm>
        <a:prstGeom prst="rect">
          <a:avLst/>
        </a:prstGeom>
        <a:pattFill prst="ltVert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26</xdr:col>
      <xdr:colOff>200025</xdr:colOff>
      <xdr:row>21</xdr:row>
      <xdr:rowOff>164885</xdr:rowOff>
    </xdr:from>
    <xdr:to>
      <xdr:col>30</xdr:col>
      <xdr:colOff>83775</xdr:colOff>
      <xdr:row>22</xdr:row>
      <xdr:rowOff>181984</xdr:rowOff>
    </xdr:to>
    <xdr:sp macro="" textlink="">
      <xdr:nvSpPr>
        <xdr:cNvPr id="37" name="Rettangolo 36">
          <a:extLst>
            <a:ext uri="{FF2B5EF4-FFF2-40B4-BE49-F238E27FC236}">
              <a16:creationId xmlns:a16="http://schemas.microsoft.com/office/drawing/2014/main" id="{BAC871A1-2CB7-4F59-9D68-938BDE31435C}"/>
            </a:ext>
          </a:extLst>
        </xdr:cNvPr>
        <xdr:cNvSpPr/>
      </xdr:nvSpPr>
      <xdr:spPr>
        <a:xfrm>
          <a:off x="10106025" y="2541994"/>
          <a:ext cx="1407750" cy="356686"/>
        </a:xfrm>
        <a:prstGeom prst="rect">
          <a:avLst/>
        </a:prstGeom>
        <a:pattFill prst="ltVert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26</xdr:col>
      <xdr:colOff>190500</xdr:colOff>
      <xdr:row>23</xdr:row>
      <xdr:rowOff>176893</xdr:rowOff>
    </xdr:from>
    <xdr:to>
      <xdr:col>30</xdr:col>
      <xdr:colOff>74250</xdr:colOff>
      <xdr:row>24</xdr:row>
      <xdr:rowOff>193993</xdr:rowOff>
    </xdr:to>
    <xdr:sp macro="" textlink="">
      <xdr:nvSpPr>
        <xdr:cNvPr id="38" name="Rettangolo 37">
          <a:extLst>
            <a:ext uri="{FF2B5EF4-FFF2-40B4-BE49-F238E27FC236}">
              <a16:creationId xmlns:a16="http://schemas.microsoft.com/office/drawing/2014/main" id="{16E7F073-0AB3-4FA9-AD70-F41DAB43AC8E}"/>
            </a:ext>
          </a:extLst>
        </xdr:cNvPr>
        <xdr:cNvSpPr/>
      </xdr:nvSpPr>
      <xdr:spPr>
        <a:xfrm>
          <a:off x="10096500" y="3233176"/>
          <a:ext cx="1407750" cy="356687"/>
        </a:xfrm>
        <a:prstGeom prst="rect">
          <a:avLst/>
        </a:prstGeom>
        <a:pattFill prst="ltVert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21</xdr:col>
      <xdr:colOff>217253</xdr:colOff>
      <xdr:row>15</xdr:row>
      <xdr:rowOff>269423</xdr:rowOff>
    </xdr:from>
    <xdr:to>
      <xdr:col>22</xdr:col>
      <xdr:colOff>196253</xdr:colOff>
      <xdr:row>17</xdr:row>
      <xdr:rowOff>219848</xdr:rowOff>
    </xdr:to>
    <xdr:sp macro="" textlink="">
      <xdr:nvSpPr>
        <xdr:cNvPr id="39" name="Rettangolo 38">
          <a:extLst>
            <a:ext uri="{FF2B5EF4-FFF2-40B4-BE49-F238E27FC236}">
              <a16:creationId xmlns:a16="http://schemas.microsoft.com/office/drawing/2014/main" id="{9CF4FB5B-3D06-4B90-87EC-28FDE2BAA024}"/>
            </a:ext>
          </a:extLst>
        </xdr:cNvPr>
        <xdr:cNvSpPr/>
      </xdr:nvSpPr>
      <xdr:spPr>
        <a:xfrm rot="5400000">
          <a:off x="8083453" y="743810"/>
          <a:ext cx="629599" cy="360000"/>
        </a:xfrm>
        <a:prstGeom prst="rect">
          <a:avLst/>
        </a:prstGeom>
        <a:pattFill prst="ltVert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15</xdr:col>
      <xdr:colOff>244688</xdr:colOff>
      <xdr:row>21</xdr:row>
      <xdr:rowOff>171450</xdr:rowOff>
    </xdr:from>
    <xdr:to>
      <xdr:col>19</xdr:col>
      <xdr:colOff>128438</xdr:colOff>
      <xdr:row>22</xdr:row>
      <xdr:rowOff>188550</xdr:rowOff>
    </xdr:to>
    <xdr:sp macro="" textlink="">
      <xdr:nvSpPr>
        <xdr:cNvPr id="40" name="Rettangolo 39">
          <a:extLst>
            <a:ext uri="{FF2B5EF4-FFF2-40B4-BE49-F238E27FC236}">
              <a16:creationId xmlns:a16="http://schemas.microsoft.com/office/drawing/2014/main" id="{792A8D6A-80F5-4956-9280-61BD13E727F9}"/>
            </a:ext>
          </a:extLst>
        </xdr:cNvPr>
        <xdr:cNvSpPr/>
      </xdr:nvSpPr>
      <xdr:spPr>
        <a:xfrm>
          <a:off x="5959688" y="2548559"/>
          <a:ext cx="1407750" cy="356687"/>
        </a:xfrm>
        <a:prstGeom prst="rect">
          <a:avLst/>
        </a:prstGeom>
        <a:pattFill prst="ltVert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16</xdr:col>
      <xdr:colOff>358988</xdr:colOff>
      <xdr:row>20</xdr:row>
      <xdr:rowOff>257175</xdr:rowOff>
    </xdr:from>
    <xdr:to>
      <xdr:col>18</xdr:col>
      <xdr:colOff>6563</xdr:colOff>
      <xdr:row>23</xdr:row>
      <xdr:rowOff>114300</xdr:rowOff>
    </xdr:to>
    <xdr:sp macro="" textlink="">
      <xdr:nvSpPr>
        <xdr:cNvPr id="42" name="Rettangolo 41">
          <a:extLst>
            <a:ext uri="{FF2B5EF4-FFF2-40B4-BE49-F238E27FC236}">
              <a16:creationId xmlns:a16="http://schemas.microsoft.com/office/drawing/2014/main" id="{6F81BCEC-FD55-4001-B08E-44A65A803032}"/>
            </a:ext>
          </a:extLst>
        </xdr:cNvPr>
        <xdr:cNvSpPr/>
      </xdr:nvSpPr>
      <xdr:spPr>
        <a:xfrm>
          <a:off x="6454988" y="2294697"/>
          <a:ext cx="409575" cy="875886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10</xdr:col>
      <xdr:colOff>342900</xdr:colOff>
      <xdr:row>19</xdr:row>
      <xdr:rowOff>304800</xdr:rowOff>
    </xdr:from>
    <xdr:to>
      <xdr:col>11</xdr:col>
      <xdr:colOff>33900</xdr:colOff>
      <xdr:row>20</xdr:row>
      <xdr:rowOff>33900</xdr:rowOff>
    </xdr:to>
    <xdr:sp macro="" textlink="">
      <xdr:nvSpPr>
        <xdr:cNvPr id="45" name="Ovale 44">
          <a:extLst>
            <a:ext uri="{FF2B5EF4-FFF2-40B4-BE49-F238E27FC236}">
              <a16:creationId xmlns:a16="http://schemas.microsoft.com/office/drawing/2014/main" id="{E062B7D0-5E43-419F-B423-49078015EB5F}"/>
            </a:ext>
          </a:extLst>
        </xdr:cNvPr>
        <xdr:cNvSpPr/>
      </xdr:nvSpPr>
      <xdr:spPr>
        <a:xfrm>
          <a:off x="4152900" y="2002735"/>
          <a:ext cx="72000" cy="68687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10</xdr:col>
      <xdr:colOff>348343</xdr:colOff>
      <xdr:row>23</xdr:row>
      <xdr:rowOff>311372</xdr:rowOff>
    </xdr:from>
    <xdr:to>
      <xdr:col>11</xdr:col>
      <xdr:colOff>39343</xdr:colOff>
      <xdr:row>24</xdr:row>
      <xdr:rowOff>40473</xdr:rowOff>
    </xdr:to>
    <xdr:sp macro="" textlink="">
      <xdr:nvSpPr>
        <xdr:cNvPr id="48" name="Ovale 47">
          <a:extLst>
            <a:ext uri="{FF2B5EF4-FFF2-40B4-BE49-F238E27FC236}">
              <a16:creationId xmlns:a16="http://schemas.microsoft.com/office/drawing/2014/main" id="{A7E4E861-E7B4-4A77-A0D7-05842A171C85}"/>
            </a:ext>
          </a:extLst>
        </xdr:cNvPr>
        <xdr:cNvSpPr/>
      </xdr:nvSpPr>
      <xdr:spPr>
        <a:xfrm>
          <a:off x="4158343" y="3367655"/>
          <a:ext cx="72000" cy="68688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21</xdr:col>
      <xdr:colOff>361489</xdr:colOff>
      <xdr:row>17</xdr:row>
      <xdr:rowOff>310243</xdr:rowOff>
    </xdr:from>
    <xdr:to>
      <xdr:col>22</xdr:col>
      <xdr:colOff>52489</xdr:colOff>
      <xdr:row>18</xdr:row>
      <xdr:rowOff>39343</xdr:rowOff>
    </xdr:to>
    <xdr:sp macro="" textlink="">
      <xdr:nvSpPr>
        <xdr:cNvPr id="53" name="Ovale 52">
          <a:extLst>
            <a:ext uri="{FF2B5EF4-FFF2-40B4-BE49-F238E27FC236}">
              <a16:creationId xmlns:a16="http://schemas.microsoft.com/office/drawing/2014/main" id="{501C2E64-2148-4C5F-AFA5-94AE4050457C}"/>
            </a:ext>
          </a:extLst>
        </xdr:cNvPr>
        <xdr:cNvSpPr/>
      </xdr:nvSpPr>
      <xdr:spPr>
        <a:xfrm>
          <a:off x="8362489" y="1329004"/>
          <a:ext cx="72000" cy="68687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14</xdr:col>
      <xdr:colOff>349464</xdr:colOff>
      <xdr:row>21</xdr:row>
      <xdr:rowOff>310243</xdr:rowOff>
    </xdr:from>
    <xdr:to>
      <xdr:col>15</xdr:col>
      <xdr:colOff>40464</xdr:colOff>
      <xdr:row>22</xdr:row>
      <xdr:rowOff>39343</xdr:rowOff>
    </xdr:to>
    <xdr:sp macro="" textlink="">
      <xdr:nvSpPr>
        <xdr:cNvPr id="54" name="Ovale 53">
          <a:extLst>
            <a:ext uri="{FF2B5EF4-FFF2-40B4-BE49-F238E27FC236}">
              <a16:creationId xmlns:a16="http://schemas.microsoft.com/office/drawing/2014/main" id="{8153E160-A557-4605-8735-D2E972027F8D}"/>
            </a:ext>
          </a:extLst>
        </xdr:cNvPr>
        <xdr:cNvSpPr/>
      </xdr:nvSpPr>
      <xdr:spPr>
        <a:xfrm>
          <a:off x="5683464" y="2687352"/>
          <a:ext cx="72000" cy="68687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19</xdr:col>
      <xdr:colOff>354907</xdr:colOff>
      <xdr:row>21</xdr:row>
      <xdr:rowOff>288471</xdr:rowOff>
    </xdr:from>
    <xdr:to>
      <xdr:col>20</xdr:col>
      <xdr:colOff>45907</xdr:colOff>
      <xdr:row>22</xdr:row>
      <xdr:rowOff>17571</xdr:rowOff>
    </xdr:to>
    <xdr:sp macro="" textlink="">
      <xdr:nvSpPr>
        <xdr:cNvPr id="55" name="Ovale 54">
          <a:extLst>
            <a:ext uri="{FF2B5EF4-FFF2-40B4-BE49-F238E27FC236}">
              <a16:creationId xmlns:a16="http://schemas.microsoft.com/office/drawing/2014/main" id="{4DA95280-B9B5-466A-BCAF-C07E15DC42D9}"/>
            </a:ext>
          </a:extLst>
        </xdr:cNvPr>
        <xdr:cNvSpPr/>
      </xdr:nvSpPr>
      <xdr:spPr>
        <a:xfrm>
          <a:off x="7593907" y="2665580"/>
          <a:ext cx="72000" cy="68687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25</xdr:col>
      <xdr:colOff>348344</xdr:colOff>
      <xdr:row>19</xdr:row>
      <xdr:rowOff>303678</xdr:rowOff>
    </xdr:from>
    <xdr:to>
      <xdr:col>26</xdr:col>
      <xdr:colOff>39344</xdr:colOff>
      <xdr:row>20</xdr:row>
      <xdr:rowOff>32778</xdr:rowOff>
    </xdr:to>
    <xdr:sp macro="" textlink="">
      <xdr:nvSpPr>
        <xdr:cNvPr id="56" name="Ovale 55">
          <a:extLst>
            <a:ext uri="{FF2B5EF4-FFF2-40B4-BE49-F238E27FC236}">
              <a16:creationId xmlns:a16="http://schemas.microsoft.com/office/drawing/2014/main" id="{E1438027-A2C9-4CF7-B885-72A4AFB0A0C7}"/>
            </a:ext>
          </a:extLst>
        </xdr:cNvPr>
        <xdr:cNvSpPr/>
      </xdr:nvSpPr>
      <xdr:spPr>
        <a:xfrm>
          <a:off x="9873344" y="2001613"/>
          <a:ext cx="72000" cy="68687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25</xdr:col>
      <xdr:colOff>337458</xdr:colOff>
      <xdr:row>21</xdr:row>
      <xdr:rowOff>309121</xdr:rowOff>
    </xdr:from>
    <xdr:to>
      <xdr:col>26</xdr:col>
      <xdr:colOff>28458</xdr:colOff>
      <xdr:row>22</xdr:row>
      <xdr:rowOff>38220</xdr:rowOff>
    </xdr:to>
    <xdr:sp macro="" textlink="">
      <xdr:nvSpPr>
        <xdr:cNvPr id="57" name="Ovale 56">
          <a:extLst>
            <a:ext uri="{FF2B5EF4-FFF2-40B4-BE49-F238E27FC236}">
              <a16:creationId xmlns:a16="http://schemas.microsoft.com/office/drawing/2014/main" id="{894C31E7-E2FA-4006-B511-A0BC80FD1322}"/>
            </a:ext>
          </a:extLst>
        </xdr:cNvPr>
        <xdr:cNvSpPr/>
      </xdr:nvSpPr>
      <xdr:spPr>
        <a:xfrm>
          <a:off x="9862458" y="2686230"/>
          <a:ext cx="72000" cy="68686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25</xdr:col>
      <xdr:colOff>348344</xdr:colOff>
      <xdr:row>23</xdr:row>
      <xdr:rowOff>310243</xdr:rowOff>
    </xdr:from>
    <xdr:to>
      <xdr:col>26</xdr:col>
      <xdr:colOff>39344</xdr:colOff>
      <xdr:row>24</xdr:row>
      <xdr:rowOff>39343</xdr:rowOff>
    </xdr:to>
    <xdr:sp macro="" textlink="">
      <xdr:nvSpPr>
        <xdr:cNvPr id="58" name="Ovale 57">
          <a:extLst>
            <a:ext uri="{FF2B5EF4-FFF2-40B4-BE49-F238E27FC236}">
              <a16:creationId xmlns:a16="http://schemas.microsoft.com/office/drawing/2014/main" id="{7460A93B-94F0-47E9-AC2C-A4254C63D48D}"/>
            </a:ext>
          </a:extLst>
        </xdr:cNvPr>
        <xdr:cNvSpPr/>
      </xdr:nvSpPr>
      <xdr:spPr>
        <a:xfrm>
          <a:off x="9873344" y="3366526"/>
          <a:ext cx="72000" cy="68687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11</xdr:col>
      <xdr:colOff>161925</xdr:colOff>
      <xdr:row>20</xdr:row>
      <xdr:rowOff>19050</xdr:rowOff>
    </xdr:from>
    <xdr:to>
      <xdr:col>11</xdr:col>
      <xdr:colOff>161925</xdr:colOff>
      <xdr:row>23</xdr:row>
      <xdr:rowOff>304800</xdr:rowOff>
    </xdr:to>
    <xdr:cxnSp macro="">
      <xdr:nvCxnSpPr>
        <xdr:cNvPr id="59" name="Connettore 2 58">
          <a:extLst>
            <a:ext uri="{FF2B5EF4-FFF2-40B4-BE49-F238E27FC236}">
              <a16:creationId xmlns:a16="http://schemas.microsoft.com/office/drawing/2014/main" id="{ACFB534A-70F9-4AEE-A5F2-10930BF1B076}"/>
            </a:ext>
          </a:extLst>
        </xdr:cNvPr>
        <xdr:cNvCxnSpPr/>
      </xdr:nvCxnSpPr>
      <xdr:spPr>
        <a:xfrm flipV="1">
          <a:off x="4352925" y="2056572"/>
          <a:ext cx="0" cy="1304511"/>
        </a:xfrm>
        <a:prstGeom prst="straightConnector1">
          <a:avLst/>
        </a:prstGeom>
        <a:ln w="19050">
          <a:solidFill>
            <a:schemeClr val="tx1"/>
          </a:solidFill>
          <a:prstDash val="sysDot"/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187538</xdr:colOff>
      <xdr:row>20</xdr:row>
      <xdr:rowOff>47625</xdr:rowOff>
    </xdr:from>
    <xdr:to>
      <xdr:col>20</xdr:col>
      <xdr:colOff>187538</xdr:colOff>
      <xdr:row>23</xdr:row>
      <xdr:rowOff>333375</xdr:rowOff>
    </xdr:to>
    <xdr:cxnSp macro="">
      <xdr:nvCxnSpPr>
        <xdr:cNvPr id="60" name="Connettore 2 59">
          <a:extLst>
            <a:ext uri="{FF2B5EF4-FFF2-40B4-BE49-F238E27FC236}">
              <a16:creationId xmlns:a16="http://schemas.microsoft.com/office/drawing/2014/main" id="{E536B520-3EFD-4345-9D4B-9D4D32BA53A6}"/>
            </a:ext>
          </a:extLst>
        </xdr:cNvPr>
        <xdr:cNvCxnSpPr/>
      </xdr:nvCxnSpPr>
      <xdr:spPr>
        <a:xfrm flipV="1">
          <a:off x="7807538" y="2085147"/>
          <a:ext cx="0" cy="1304511"/>
        </a:xfrm>
        <a:prstGeom prst="straightConnector1">
          <a:avLst/>
        </a:prstGeom>
        <a:ln w="19050">
          <a:solidFill>
            <a:schemeClr val="tx1"/>
          </a:solidFill>
          <a:prstDash val="sysDot"/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209550</xdr:colOff>
      <xdr:row>20</xdr:row>
      <xdr:rowOff>142875</xdr:rowOff>
    </xdr:from>
    <xdr:to>
      <xdr:col>25</xdr:col>
      <xdr:colOff>209550</xdr:colOff>
      <xdr:row>23</xdr:row>
      <xdr:rowOff>285750</xdr:rowOff>
    </xdr:to>
    <xdr:cxnSp macro="">
      <xdr:nvCxnSpPr>
        <xdr:cNvPr id="61" name="Connettore 2 60">
          <a:extLst>
            <a:ext uri="{FF2B5EF4-FFF2-40B4-BE49-F238E27FC236}">
              <a16:creationId xmlns:a16="http://schemas.microsoft.com/office/drawing/2014/main" id="{791A74A1-B5CC-4CFA-9D6F-70291FBE43F7}"/>
            </a:ext>
          </a:extLst>
        </xdr:cNvPr>
        <xdr:cNvCxnSpPr/>
      </xdr:nvCxnSpPr>
      <xdr:spPr>
        <a:xfrm>
          <a:off x="9734550" y="2180397"/>
          <a:ext cx="0" cy="1161636"/>
        </a:xfrm>
        <a:prstGeom prst="straightConnector1">
          <a:avLst/>
        </a:prstGeom>
        <a:ln w="19050">
          <a:solidFill>
            <a:schemeClr val="tx1"/>
          </a:solidFill>
          <a:prstDash val="sysDot"/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139913</xdr:colOff>
      <xdr:row>20</xdr:row>
      <xdr:rowOff>104775</xdr:rowOff>
    </xdr:from>
    <xdr:to>
      <xdr:col>14</xdr:col>
      <xdr:colOff>139913</xdr:colOff>
      <xdr:row>23</xdr:row>
      <xdr:rowOff>247650</xdr:rowOff>
    </xdr:to>
    <xdr:cxnSp macro="">
      <xdr:nvCxnSpPr>
        <xdr:cNvPr id="62" name="Connettore 2 61">
          <a:extLst>
            <a:ext uri="{FF2B5EF4-FFF2-40B4-BE49-F238E27FC236}">
              <a16:creationId xmlns:a16="http://schemas.microsoft.com/office/drawing/2014/main" id="{95806E01-67D9-49CF-B3E1-DCD91CC7C3DC}"/>
            </a:ext>
          </a:extLst>
        </xdr:cNvPr>
        <xdr:cNvCxnSpPr/>
      </xdr:nvCxnSpPr>
      <xdr:spPr>
        <a:xfrm>
          <a:off x="5473913" y="2142297"/>
          <a:ext cx="0" cy="1161636"/>
        </a:xfrm>
        <a:prstGeom prst="straightConnector1">
          <a:avLst/>
        </a:prstGeom>
        <a:ln w="19050">
          <a:solidFill>
            <a:schemeClr val="tx1"/>
          </a:solidFill>
          <a:prstDash val="sysDot"/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345152</xdr:colOff>
      <xdr:row>18</xdr:row>
      <xdr:rowOff>114112</xdr:rowOff>
    </xdr:from>
    <xdr:to>
      <xdr:col>23</xdr:col>
      <xdr:colOff>317938</xdr:colOff>
      <xdr:row>18</xdr:row>
      <xdr:rowOff>118241</xdr:rowOff>
    </xdr:to>
    <xdr:cxnSp macro="">
      <xdr:nvCxnSpPr>
        <xdr:cNvPr id="63" name="Connettore 2 62">
          <a:extLst>
            <a:ext uri="{FF2B5EF4-FFF2-40B4-BE49-F238E27FC236}">
              <a16:creationId xmlns:a16="http://schemas.microsoft.com/office/drawing/2014/main" id="{5A9D894B-8141-4A1B-8321-073DA2096708}"/>
            </a:ext>
          </a:extLst>
        </xdr:cNvPr>
        <xdr:cNvCxnSpPr/>
      </xdr:nvCxnSpPr>
      <xdr:spPr>
        <a:xfrm>
          <a:off x="4917152" y="1472460"/>
          <a:ext cx="4163786" cy="4129"/>
        </a:xfrm>
        <a:prstGeom prst="straightConnector1">
          <a:avLst/>
        </a:prstGeom>
        <a:ln w="19050">
          <a:solidFill>
            <a:schemeClr val="tx1"/>
          </a:solidFill>
          <a:prstDash val="sysDot"/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85725</xdr:colOff>
      <xdr:row>25</xdr:row>
      <xdr:rowOff>180975</xdr:rowOff>
    </xdr:from>
    <xdr:to>
      <xdr:col>23</xdr:col>
      <xdr:colOff>240377</xdr:colOff>
      <xdr:row>25</xdr:row>
      <xdr:rowOff>185057</xdr:rowOff>
    </xdr:to>
    <xdr:cxnSp macro="">
      <xdr:nvCxnSpPr>
        <xdr:cNvPr id="64" name="Connettore 2 63">
          <a:extLst>
            <a:ext uri="{FF2B5EF4-FFF2-40B4-BE49-F238E27FC236}">
              <a16:creationId xmlns:a16="http://schemas.microsoft.com/office/drawing/2014/main" id="{59276921-EC7B-4440-88B3-302AB2123BB7}"/>
            </a:ext>
          </a:extLst>
        </xdr:cNvPr>
        <xdr:cNvCxnSpPr/>
      </xdr:nvCxnSpPr>
      <xdr:spPr>
        <a:xfrm flipH="1" flipV="1">
          <a:off x="5419725" y="3916432"/>
          <a:ext cx="3583652" cy="4082"/>
        </a:xfrm>
        <a:prstGeom prst="straightConnector1">
          <a:avLst/>
        </a:prstGeom>
        <a:ln w="19050">
          <a:solidFill>
            <a:schemeClr val="tx1"/>
          </a:solidFill>
          <a:prstDash val="sysDot"/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257175</xdr:colOff>
      <xdr:row>19</xdr:row>
      <xdr:rowOff>219075</xdr:rowOff>
    </xdr:from>
    <xdr:ext cx="315471" cy="264560"/>
    <xdr:sp macro="" textlink="">
      <xdr:nvSpPr>
        <xdr:cNvPr id="65" name="CasellaDiTesto 64">
          <a:extLst>
            <a:ext uri="{FF2B5EF4-FFF2-40B4-BE49-F238E27FC236}">
              <a16:creationId xmlns:a16="http://schemas.microsoft.com/office/drawing/2014/main" id="{931138C8-6D1A-4425-9F35-76EBBF391B75}"/>
            </a:ext>
          </a:extLst>
        </xdr:cNvPr>
        <xdr:cNvSpPr txBox="1"/>
      </xdr:nvSpPr>
      <xdr:spPr>
        <a:xfrm>
          <a:off x="3686175" y="1917010"/>
          <a:ext cx="315471" cy="2645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t-IT" sz="1100"/>
            <a:t>L1</a:t>
          </a:r>
        </a:p>
      </xdr:txBody>
    </xdr:sp>
    <xdr:clientData/>
  </xdr:oneCellAnchor>
  <xdr:oneCellAnchor>
    <xdr:from>
      <xdr:col>9</xdr:col>
      <xdr:colOff>257175</xdr:colOff>
      <xdr:row>23</xdr:row>
      <xdr:rowOff>206597</xdr:rowOff>
    </xdr:from>
    <xdr:ext cx="315471" cy="264560"/>
    <xdr:sp macro="" textlink="">
      <xdr:nvSpPr>
        <xdr:cNvPr id="66" name="CasellaDiTesto 65">
          <a:extLst>
            <a:ext uri="{FF2B5EF4-FFF2-40B4-BE49-F238E27FC236}">
              <a16:creationId xmlns:a16="http://schemas.microsoft.com/office/drawing/2014/main" id="{22AD61F7-6111-47EF-80E5-A29D210F6BCF}"/>
            </a:ext>
          </a:extLst>
        </xdr:cNvPr>
        <xdr:cNvSpPr txBox="1"/>
      </xdr:nvSpPr>
      <xdr:spPr>
        <a:xfrm>
          <a:off x="3686175" y="3262880"/>
          <a:ext cx="315471" cy="2645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t-IT" sz="1100"/>
            <a:t>L2</a:t>
          </a:r>
        </a:p>
      </xdr:txBody>
    </xdr:sp>
    <xdr:clientData/>
  </xdr:oneCellAnchor>
  <xdr:oneCellAnchor>
    <xdr:from>
      <xdr:col>26</xdr:col>
      <xdr:colOff>266700</xdr:colOff>
      <xdr:row>19</xdr:row>
      <xdr:rowOff>241085</xdr:rowOff>
    </xdr:from>
    <xdr:ext cx="320985" cy="264560"/>
    <xdr:sp macro="" textlink="">
      <xdr:nvSpPr>
        <xdr:cNvPr id="67" name="CasellaDiTesto 66">
          <a:extLst>
            <a:ext uri="{FF2B5EF4-FFF2-40B4-BE49-F238E27FC236}">
              <a16:creationId xmlns:a16="http://schemas.microsoft.com/office/drawing/2014/main" id="{F1EFBFD0-48B9-4B32-ABB9-97D26130FB75}"/>
            </a:ext>
          </a:extLst>
        </xdr:cNvPr>
        <xdr:cNvSpPr txBox="1"/>
      </xdr:nvSpPr>
      <xdr:spPr>
        <a:xfrm>
          <a:off x="10172700" y="1939020"/>
          <a:ext cx="320985" cy="2645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t-IT" sz="1100"/>
            <a:t>S1</a:t>
          </a:r>
        </a:p>
      </xdr:txBody>
    </xdr:sp>
    <xdr:clientData/>
  </xdr:oneCellAnchor>
  <xdr:oneCellAnchor>
    <xdr:from>
      <xdr:col>26</xdr:col>
      <xdr:colOff>276225</xdr:colOff>
      <xdr:row>21</xdr:row>
      <xdr:rowOff>212510</xdr:rowOff>
    </xdr:from>
    <xdr:ext cx="320985" cy="264560"/>
    <xdr:sp macro="" textlink="">
      <xdr:nvSpPr>
        <xdr:cNvPr id="68" name="CasellaDiTesto 67">
          <a:extLst>
            <a:ext uri="{FF2B5EF4-FFF2-40B4-BE49-F238E27FC236}">
              <a16:creationId xmlns:a16="http://schemas.microsoft.com/office/drawing/2014/main" id="{7EBEF6BC-85E5-4968-8F82-5E31E4741565}"/>
            </a:ext>
          </a:extLst>
        </xdr:cNvPr>
        <xdr:cNvSpPr txBox="1"/>
      </xdr:nvSpPr>
      <xdr:spPr>
        <a:xfrm>
          <a:off x="10182225" y="2589619"/>
          <a:ext cx="320985" cy="2645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t-IT" sz="1100"/>
            <a:t>S2</a:t>
          </a:r>
        </a:p>
      </xdr:txBody>
    </xdr:sp>
    <xdr:clientData/>
  </xdr:oneCellAnchor>
  <xdr:oneCellAnchor>
    <xdr:from>
      <xdr:col>21</xdr:col>
      <xdr:colOff>232221</xdr:colOff>
      <xdr:row>16</xdr:row>
      <xdr:rowOff>282137</xdr:rowOff>
    </xdr:from>
    <xdr:ext cx="313003" cy="210536"/>
    <xdr:sp macro="" textlink="">
      <xdr:nvSpPr>
        <xdr:cNvPr id="69" name="CasellaDiTesto 68">
          <a:extLst>
            <a:ext uri="{FF2B5EF4-FFF2-40B4-BE49-F238E27FC236}">
              <a16:creationId xmlns:a16="http://schemas.microsoft.com/office/drawing/2014/main" id="{AF1E944F-8CFD-4A50-B40F-043934FCAFF7}"/>
            </a:ext>
          </a:extLst>
        </xdr:cNvPr>
        <xdr:cNvSpPr txBox="1"/>
      </xdr:nvSpPr>
      <xdr:spPr>
        <a:xfrm>
          <a:off x="8233221" y="961311"/>
          <a:ext cx="313003" cy="210536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 anchorCtr="1">
          <a:noAutofit/>
        </a:bodyPr>
        <a:lstStyle/>
        <a:p>
          <a:r>
            <a:rPr lang="it-IT" sz="1100"/>
            <a:t>W1</a:t>
          </a:r>
        </a:p>
      </xdr:txBody>
    </xdr:sp>
    <xdr:clientData/>
  </xdr:oneCellAnchor>
  <xdr:oneCellAnchor>
    <xdr:from>
      <xdr:col>15</xdr:col>
      <xdr:colOff>339938</xdr:colOff>
      <xdr:row>21</xdr:row>
      <xdr:rowOff>228600</xdr:rowOff>
    </xdr:from>
    <xdr:ext cx="329064" cy="264560"/>
    <xdr:sp macro="" textlink="">
      <xdr:nvSpPr>
        <xdr:cNvPr id="70" name="CasellaDiTesto 69">
          <a:extLst>
            <a:ext uri="{FF2B5EF4-FFF2-40B4-BE49-F238E27FC236}">
              <a16:creationId xmlns:a16="http://schemas.microsoft.com/office/drawing/2014/main" id="{D9477B19-0EF3-48BE-BF18-18DADC6920B0}"/>
            </a:ext>
          </a:extLst>
        </xdr:cNvPr>
        <xdr:cNvSpPr txBox="1"/>
      </xdr:nvSpPr>
      <xdr:spPr>
        <a:xfrm>
          <a:off x="6054938" y="2605709"/>
          <a:ext cx="329064" cy="2645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t-IT" sz="1100"/>
            <a:t>P1</a:t>
          </a:r>
        </a:p>
      </xdr:txBody>
    </xdr:sp>
    <xdr:clientData/>
  </xdr:oneCellAnchor>
  <xdr:oneCellAnchor>
    <xdr:from>
      <xdr:col>18</xdr:col>
      <xdr:colOff>130388</xdr:colOff>
      <xdr:row>21</xdr:row>
      <xdr:rowOff>219075</xdr:rowOff>
    </xdr:from>
    <xdr:ext cx="329064" cy="264560"/>
    <xdr:sp macro="" textlink="">
      <xdr:nvSpPr>
        <xdr:cNvPr id="71" name="CasellaDiTesto 70">
          <a:extLst>
            <a:ext uri="{FF2B5EF4-FFF2-40B4-BE49-F238E27FC236}">
              <a16:creationId xmlns:a16="http://schemas.microsoft.com/office/drawing/2014/main" id="{CD6CC0F2-A480-401B-BBF2-FF32F34F4CB8}"/>
            </a:ext>
          </a:extLst>
        </xdr:cNvPr>
        <xdr:cNvSpPr txBox="1"/>
      </xdr:nvSpPr>
      <xdr:spPr>
        <a:xfrm>
          <a:off x="6988388" y="2596184"/>
          <a:ext cx="329064" cy="2645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t-IT" sz="1100"/>
            <a:t>P2</a:t>
          </a:r>
        </a:p>
      </xdr:txBody>
    </xdr:sp>
    <xdr:clientData/>
  </xdr:oneCellAnchor>
  <xdr:oneCellAnchor>
    <xdr:from>
      <xdr:col>26</xdr:col>
      <xdr:colOff>247650</xdr:colOff>
      <xdr:row>23</xdr:row>
      <xdr:rowOff>228600</xdr:rowOff>
    </xdr:from>
    <xdr:ext cx="320985" cy="264560"/>
    <xdr:sp macro="" textlink="">
      <xdr:nvSpPr>
        <xdr:cNvPr id="72" name="CasellaDiTesto 71">
          <a:extLst>
            <a:ext uri="{FF2B5EF4-FFF2-40B4-BE49-F238E27FC236}">
              <a16:creationId xmlns:a16="http://schemas.microsoft.com/office/drawing/2014/main" id="{08254AD1-1560-4C58-9D6D-2E80F4DFB19C}"/>
            </a:ext>
          </a:extLst>
        </xdr:cNvPr>
        <xdr:cNvSpPr txBox="1"/>
      </xdr:nvSpPr>
      <xdr:spPr>
        <a:xfrm>
          <a:off x="10153650" y="3284883"/>
          <a:ext cx="320985" cy="2645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t-IT" sz="1100"/>
            <a:t>S3</a:t>
          </a:r>
        </a:p>
      </xdr:txBody>
    </xdr:sp>
    <xdr:clientData/>
  </xdr:oneCellAnchor>
  <xdr:twoCellAnchor>
    <xdr:from>
      <xdr:col>7</xdr:col>
      <xdr:colOff>371475</xdr:colOff>
      <xdr:row>32</xdr:row>
      <xdr:rowOff>171450</xdr:rowOff>
    </xdr:from>
    <xdr:to>
      <xdr:col>11</xdr:col>
      <xdr:colOff>255225</xdr:colOff>
      <xdr:row>33</xdr:row>
      <xdr:rowOff>188550</xdr:rowOff>
    </xdr:to>
    <xdr:sp macro="" textlink="">
      <xdr:nvSpPr>
        <xdr:cNvPr id="73" name="Rettangolo 72">
          <a:extLst>
            <a:ext uri="{FF2B5EF4-FFF2-40B4-BE49-F238E27FC236}">
              <a16:creationId xmlns:a16="http://schemas.microsoft.com/office/drawing/2014/main" id="{1D718F9D-7302-4983-9DEA-9A1691D3060D}"/>
            </a:ext>
          </a:extLst>
        </xdr:cNvPr>
        <xdr:cNvSpPr/>
      </xdr:nvSpPr>
      <xdr:spPr>
        <a:xfrm>
          <a:off x="2657475" y="6623602"/>
          <a:ext cx="1407750" cy="356687"/>
        </a:xfrm>
        <a:prstGeom prst="rect">
          <a:avLst/>
        </a:prstGeom>
        <a:pattFill prst="ltVert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7</xdr:col>
      <xdr:colOff>371475</xdr:colOff>
      <xdr:row>36</xdr:row>
      <xdr:rowOff>158972</xdr:rowOff>
    </xdr:from>
    <xdr:to>
      <xdr:col>11</xdr:col>
      <xdr:colOff>255225</xdr:colOff>
      <xdr:row>37</xdr:row>
      <xdr:rowOff>176073</xdr:rowOff>
    </xdr:to>
    <xdr:sp macro="" textlink="">
      <xdr:nvSpPr>
        <xdr:cNvPr id="74" name="Rettangolo 73">
          <a:extLst>
            <a:ext uri="{FF2B5EF4-FFF2-40B4-BE49-F238E27FC236}">
              <a16:creationId xmlns:a16="http://schemas.microsoft.com/office/drawing/2014/main" id="{4D22AA13-6FAC-48A2-96BD-38E33FF5DBBA}"/>
            </a:ext>
          </a:extLst>
        </xdr:cNvPr>
        <xdr:cNvSpPr/>
      </xdr:nvSpPr>
      <xdr:spPr>
        <a:xfrm>
          <a:off x="2657475" y="7969472"/>
          <a:ext cx="1407750" cy="356688"/>
        </a:xfrm>
        <a:prstGeom prst="rect">
          <a:avLst/>
        </a:prstGeom>
        <a:pattFill prst="ltVert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27</xdr:col>
      <xdr:colOff>200025</xdr:colOff>
      <xdr:row>32</xdr:row>
      <xdr:rowOff>183935</xdr:rowOff>
    </xdr:from>
    <xdr:to>
      <xdr:col>31</xdr:col>
      <xdr:colOff>83775</xdr:colOff>
      <xdr:row>33</xdr:row>
      <xdr:rowOff>201035</xdr:rowOff>
    </xdr:to>
    <xdr:sp macro="" textlink="">
      <xdr:nvSpPr>
        <xdr:cNvPr id="75" name="Rettangolo 74">
          <a:extLst>
            <a:ext uri="{FF2B5EF4-FFF2-40B4-BE49-F238E27FC236}">
              <a16:creationId xmlns:a16="http://schemas.microsoft.com/office/drawing/2014/main" id="{346C80B9-04A0-418B-B0A6-27F4ABAE2023}"/>
            </a:ext>
          </a:extLst>
        </xdr:cNvPr>
        <xdr:cNvSpPr/>
      </xdr:nvSpPr>
      <xdr:spPr>
        <a:xfrm>
          <a:off x="10106025" y="6636087"/>
          <a:ext cx="1407750" cy="356687"/>
        </a:xfrm>
        <a:prstGeom prst="rect">
          <a:avLst/>
        </a:prstGeom>
        <a:pattFill prst="ltVert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27</xdr:col>
      <xdr:colOff>200025</xdr:colOff>
      <xdr:row>34</xdr:row>
      <xdr:rowOff>164885</xdr:rowOff>
    </xdr:from>
    <xdr:to>
      <xdr:col>31</xdr:col>
      <xdr:colOff>83775</xdr:colOff>
      <xdr:row>35</xdr:row>
      <xdr:rowOff>181984</xdr:rowOff>
    </xdr:to>
    <xdr:sp macro="" textlink="">
      <xdr:nvSpPr>
        <xdr:cNvPr id="76" name="Rettangolo 75">
          <a:extLst>
            <a:ext uri="{FF2B5EF4-FFF2-40B4-BE49-F238E27FC236}">
              <a16:creationId xmlns:a16="http://schemas.microsoft.com/office/drawing/2014/main" id="{1A4D6D98-859C-46C0-8686-62689CD86A49}"/>
            </a:ext>
          </a:extLst>
        </xdr:cNvPr>
        <xdr:cNvSpPr/>
      </xdr:nvSpPr>
      <xdr:spPr>
        <a:xfrm>
          <a:off x="10106025" y="7296211"/>
          <a:ext cx="1407750" cy="356686"/>
        </a:xfrm>
        <a:prstGeom prst="rect">
          <a:avLst/>
        </a:prstGeom>
        <a:pattFill prst="ltVert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27</xdr:col>
      <xdr:colOff>190500</xdr:colOff>
      <xdr:row>36</xdr:row>
      <xdr:rowOff>176893</xdr:rowOff>
    </xdr:from>
    <xdr:to>
      <xdr:col>31</xdr:col>
      <xdr:colOff>74250</xdr:colOff>
      <xdr:row>37</xdr:row>
      <xdr:rowOff>193993</xdr:rowOff>
    </xdr:to>
    <xdr:sp macro="" textlink="">
      <xdr:nvSpPr>
        <xdr:cNvPr id="77" name="Rettangolo 76">
          <a:extLst>
            <a:ext uri="{FF2B5EF4-FFF2-40B4-BE49-F238E27FC236}">
              <a16:creationId xmlns:a16="http://schemas.microsoft.com/office/drawing/2014/main" id="{7FAC98FD-1EAD-4F85-843A-FAE316E7E5AF}"/>
            </a:ext>
          </a:extLst>
        </xdr:cNvPr>
        <xdr:cNvSpPr/>
      </xdr:nvSpPr>
      <xdr:spPr>
        <a:xfrm>
          <a:off x="10096500" y="7987393"/>
          <a:ext cx="1407750" cy="356687"/>
        </a:xfrm>
        <a:prstGeom prst="rect">
          <a:avLst/>
        </a:prstGeom>
        <a:pattFill prst="ltVert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22</xdr:col>
      <xdr:colOff>217253</xdr:colOff>
      <xdr:row>28</xdr:row>
      <xdr:rowOff>269423</xdr:rowOff>
    </xdr:from>
    <xdr:to>
      <xdr:col>23</xdr:col>
      <xdr:colOff>196253</xdr:colOff>
      <xdr:row>30</xdr:row>
      <xdr:rowOff>219848</xdr:rowOff>
    </xdr:to>
    <xdr:sp macro="" textlink="">
      <xdr:nvSpPr>
        <xdr:cNvPr id="78" name="Rettangolo 77">
          <a:extLst>
            <a:ext uri="{FF2B5EF4-FFF2-40B4-BE49-F238E27FC236}">
              <a16:creationId xmlns:a16="http://schemas.microsoft.com/office/drawing/2014/main" id="{88800C87-54F8-4597-BA65-655F7D7E3C02}"/>
            </a:ext>
          </a:extLst>
        </xdr:cNvPr>
        <xdr:cNvSpPr/>
      </xdr:nvSpPr>
      <xdr:spPr>
        <a:xfrm rot="5400000">
          <a:off x="8083453" y="5498027"/>
          <a:ext cx="629599" cy="360000"/>
        </a:xfrm>
        <a:prstGeom prst="rect">
          <a:avLst/>
        </a:prstGeom>
        <a:pattFill prst="ltVert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16</xdr:col>
      <xdr:colOff>244688</xdr:colOff>
      <xdr:row>34</xdr:row>
      <xdr:rowOff>171450</xdr:rowOff>
    </xdr:from>
    <xdr:to>
      <xdr:col>20</xdr:col>
      <xdr:colOff>128438</xdr:colOff>
      <xdr:row>35</xdr:row>
      <xdr:rowOff>188550</xdr:rowOff>
    </xdr:to>
    <xdr:sp macro="" textlink="">
      <xdr:nvSpPr>
        <xdr:cNvPr id="79" name="Rettangolo 78">
          <a:extLst>
            <a:ext uri="{FF2B5EF4-FFF2-40B4-BE49-F238E27FC236}">
              <a16:creationId xmlns:a16="http://schemas.microsoft.com/office/drawing/2014/main" id="{FE007078-7227-4E45-B264-F302D1C563FC}"/>
            </a:ext>
          </a:extLst>
        </xdr:cNvPr>
        <xdr:cNvSpPr/>
      </xdr:nvSpPr>
      <xdr:spPr>
        <a:xfrm>
          <a:off x="5959688" y="7302776"/>
          <a:ext cx="1407750" cy="356687"/>
        </a:xfrm>
        <a:prstGeom prst="rect">
          <a:avLst/>
        </a:prstGeom>
        <a:pattFill prst="ltVert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17</xdr:col>
      <xdr:colOff>358988</xdr:colOff>
      <xdr:row>33</xdr:row>
      <xdr:rowOff>257175</xdr:rowOff>
    </xdr:from>
    <xdr:to>
      <xdr:col>19</xdr:col>
      <xdr:colOff>6563</xdr:colOff>
      <xdr:row>36</xdr:row>
      <xdr:rowOff>114300</xdr:rowOff>
    </xdr:to>
    <xdr:sp macro="" textlink="">
      <xdr:nvSpPr>
        <xdr:cNvPr id="80" name="Rettangolo 79">
          <a:extLst>
            <a:ext uri="{FF2B5EF4-FFF2-40B4-BE49-F238E27FC236}">
              <a16:creationId xmlns:a16="http://schemas.microsoft.com/office/drawing/2014/main" id="{E6E275F3-D09A-4FE4-9512-48BFE0F61BC0}"/>
            </a:ext>
          </a:extLst>
        </xdr:cNvPr>
        <xdr:cNvSpPr/>
      </xdr:nvSpPr>
      <xdr:spPr>
        <a:xfrm>
          <a:off x="6454988" y="7048914"/>
          <a:ext cx="409575" cy="875886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11</xdr:col>
      <xdr:colOff>342900</xdr:colOff>
      <xdr:row>32</xdr:row>
      <xdr:rowOff>304800</xdr:rowOff>
    </xdr:from>
    <xdr:to>
      <xdr:col>12</xdr:col>
      <xdr:colOff>33900</xdr:colOff>
      <xdr:row>33</xdr:row>
      <xdr:rowOff>33900</xdr:rowOff>
    </xdr:to>
    <xdr:sp macro="" textlink="">
      <xdr:nvSpPr>
        <xdr:cNvPr id="81" name="Ovale 80">
          <a:extLst>
            <a:ext uri="{FF2B5EF4-FFF2-40B4-BE49-F238E27FC236}">
              <a16:creationId xmlns:a16="http://schemas.microsoft.com/office/drawing/2014/main" id="{C962B8F7-359B-47C5-BA65-67F5F77B575A}"/>
            </a:ext>
          </a:extLst>
        </xdr:cNvPr>
        <xdr:cNvSpPr/>
      </xdr:nvSpPr>
      <xdr:spPr>
        <a:xfrm>
          <a:off x="4152900" y="6756952"/>
          <a:ext cx="72000" cy="68687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11</xdr:col>
      <xdr:colOff>348343</xdr:colOff>
      <xdr:row>36</xdr:row>
      <xdr:rowOff>311372</xdr:rowOff>
    </xdr:from>
    <xdr:to>
      <xdr:col>12</xdr:col>
      <xdr:colOff>39343</xdr:colOff>
      <xdr:row>37</xdr:row>
      <xdr:rowOff>40473</xdr:rowOff>
    </xdr:to>
    <xdr:sp macro="" textlink="">
      <xdr:nvSpPr>
        <xdr:cNvPr id="82" name="Ovale 81">
          <a:extLst>
            <a:ext uri="{FF2B5EF4-FFF2-40B4-BE49-F238E27FC236}">
              <a16:creationId xmlns:a16="http://schemas.microsoft.com/office/drawing/2014/main" id="{3B5202BA-75BD-4B2E-8845-F452BEA10761}"/>
            </a:ext>
          </a:extLst>
        </xdr:cNvPr>
        <xdr:cNvSpPr/>
      </xdr:nvSpPr>
      <xdr:spPr>
        <a:xfrm>
          <a:off x="4158343" y="8121872"/>
          <a:ext cx="72000" cy="68688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22</xdr:col>
      <xdr:colOff>361489</xdr:colOff>
      <xdr:row>30</xdr:row>
      <xdr:rowOff>310243</xdr:rowOff>
    </xdr:from>
    <xdr:to>
      <xdr:col>23</xdr:col>
      <xdr:colOff>52489</xdr:colOff>
      <xdr:row>31</xdr:row>
      <xdr:rowOff>39343</xdr:rowOff>
    </xdr:to>
    <xdr:sp macro="" textlink="">
      <xdr:nvSpPr>
        <xdr:cNvPr id="83" name="Ovale 82">
          <a:extLst>
            <a:ext uri="{FF2B5EF4-FFF2-40B4-BE49-F238E27FC236}">
              <a16:creationId xmlns:a16="http://schemas.microsoft.com/office/drawing/2014/main" id="{CA535C59-8EE9-47C6-93DE-6060214CE85C}"/>
            </a:ext>
          </a:extLst>
        </xdr:cNvPr>
        <xdr:cNvSpPr/>
      </xdr:nvSpPr>
      <xdr:spPr>
        <a:xfrm>
          <a:off x="8362489" y="6083221"/>
          <a:ext cx="72000" cy="68687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15</xdr:col>
      <xdr:colOff>349464</xdr:colOff>
      <xdr:row>34</xdr:row>
      <xdr:rowOff>310243</xdr:rowOff>
    </xdr:from>
    <xdr:to>
      <xdr:col>16</xdr:col>
      <xdr:colOff>40464</xdr:colOff>
      <xdr:row>35</xdr:row>
      <xdr:rowOff>39343</xdr:rowOff>
    </xdr:to>
    <xdr:sp macro="" textlink="">
      <xdr:nvSpPr>
        <xdr:cNvPr id="84" name="Ovale 83">
          <a:extLst>
            <a:ext uri="{FF2B5EF4-FFF2-40B4-BE49-F238E27FC236}">
              <a16:creationId xmlns:a16="http://schemas.microsoft.com/office/drawing/2014/main" id="{D08A7070-13B3-4301-9421-326EFB5015AE}"/>
            </a:ext>
          </a:extLst>
        </xdr:cNvPr>
        <xdr:cNvSpPr/>
      </xdr:nvSpPr>
      <xdr:spPr>
        <a:xfrm>
          <a:off x="5683464" y="7441569"/>
          <a:ext cx="72000" cy="68687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20</xdr:col>
      <xdr:colOff>354907</xdr:colOff>
      <xdr:row>34</xdr:row>
      <xdr:rowOff>288471</xdr:rowOff>
    </xdr:from>
    <xdr:to>
      <xdr:col>21</xdr:col>
      <xdr:colOff>45907</xdr:colOff>
      <xdr:row>35</xdr:row>
      <xdr:rowOff>17571</xdr:rowOff>
    </xdr:to>
    <xdr:sp macro="" textlink="">
      <xdr:nvSpPr>
        <xdr:cNvPr id="85" name="Ovale 84">
          <a:extLst>
            <a:ext uri="{FF2B5EF4-FFF2-40B4-BE49-F238E27FC236}">
              <a16:creationId xmlns:a16="http://schemas.microsoft.com/office/drawing/2014/main" id="{1114CCBE-7383-431F-A674-04202D67D8BF}"/>
            </a:ext>
          </a:extLst>
        </xdr:cNvPr>
        <xdr:cNvSpPr/>
      </xdr:nvSpPr>
      <xdr:spPr>
        <a:xfrm>
          <a:off x="7593907" y="7419797"/>
          <a:ext cx="72000" cy="68687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26</xdr:col>
      <xdr:colOff>348344</xdr:colOff>
      <xdr:row>32</xdr:row>
      <xdr:rowOff>303678</xdr:rowOff>
    </xdr:from>
    <xdr:to>
      <xdr:col>27</xdr:col>
      <xdr:colOff>39344</xdr:colOff>
      <xdr:row>33</xdr:row>
      <xdr:rowOff>32778</xdr:rowOff>
    </xdr:to>
    <xdr:sp macro="" textlink="">
      <xdr:nvSpPr>
        <xdr:cNvPr id="86" name="Ovale 85">
          <a:extLst>
            <a:ext uri="{FF2B5EF4-FFF2-40B4-BE49-F238E27FC236}">
              <a16:creationId xmlns:a16="http://schemas.microsoft.com/office/drawing/2014/main" id="{B1DDAB5C-0E83-48C2-B55C-BAF851B4074F}"/>
            </a:ext>
          </a:extLst>
        </xdr:cNvPr>
        <xdr:cNvSpPr/>
      </xdr:nvSpPr>
      <xdr:spPr>
        <a:xfrm>
          <a:off x="9873344" y="6755830"/>
          <a:ext cx="72000" cy="68687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26</xdr:col>
      <xdr:colOff>337458</xdr:colOff>
      <xdr:row>34</xdr:row>
      <xdr:rowOff>309121</xdr:rowOff>
    </xdr:from>
    <xdr:to>
      <xdr:col>27</xdr:col>
      <xdr:colOff>28458</xdr:colOff>
      <xdr:row>35</xdr:row>
      <xdr:rowOff>38220</xdr:rowOff>
    </xdr:to>
    <xdr:sp macro="" textlink="">
      <xdr:nvSpPr>
        <xdr:cNvPr id="87" name="Ovale 86">
          <a:extLst>
            <a:ext uri="{FF2B5EF4-FFF2-40B4-BE49-F238E27FC236}">
              <a16:creationId xmlns:a16="http://schemas.microsoft.com/office/drawing/2014/main" id="{A5AB25C2-E7BB-4112-A220-4956FE396A69}"/>
            </a:ext>
          </a:extLst>
        </xdr:cNvPr>
        <xdr:cNvSpPr/>
      </xdr:nvSpPr>
      <xdr:spPr>
        <a:xfrm>
          <a:off x="9862458" y="7440447"/>
          <a:ext cx="72000" cy="68686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26</xdr:col>
      <xdr:colOff>348344</xdr:colOff>
      <xdr:row>36</xdr:row>
      <xdr:rowOff>310243</xdr:rowOff>
    </xdr:from>
    <xdr:to>
      <xdr:col>27</xdr:col>
      <xdr:colOff>39344</xdr:colOff>
      <xdr:row>37</xdr:row>
      <xdr:rowOff>39343</xdr:rowOff>
    </xdr:to>
    <xdr:sp macro="" textlink="">
      <xdr:nvSpPr>
        <xdr:cNvPr id="88" name="Ovale 87">
          <a:extLst>
            <a:ext uri="{FF2B5EF4-FFF2-40B4-BE49-F238E27FC236}">
              <a16:creationId xmlns:a16="http://schemas.microsoft.com/office/drawing/2014/main" id="{F68E26B9-1A34-4788-961A-BFE03CE4072F}"/>
            </a:ext>
          </a:extLst>
        </xdr:cNvPr>
        <xdr:cNvSpPr/>
      </xdr:nvSpPr>
      <xdr:spPr>
        <a:xfrm>
          <a:off x="9873344" y="8120743"/>
          <a:ext cx="72000" cy="68687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21</xdr:col>
      <xdr:colOff>187538</xdr:colOff>
      <xdr:row>33</xdr:row>
      <xdr:rowOff>47625</xdr:rowOff>
    </xdr:from>
    <xdr:to>
      <xdr:col>21</xdr:col>
      <xdr:colOff>187538</xdr:colOff>
      <xdr:row>36</xdr:row>
      <xdr:rowOff>333375</xdr:rowOff>
    </xdr:to>
    <xdr:cxnSp macro="">
      <xdr:nvCxnSpPr>
        <xdr:cNvPr id="90" name="Connettore 2 89">
          <a:extLst>
            <a:ext uri="{FF2B5EF4-FFF2-40B4-BE49-F238E27FC236}">
              <a16:creationId xmlns:a16="http://schemas.microsoft.com/office/drawing/2014/main" id="{1CB28C1F-EE6F-43D2-A853-0CA86BF98677}"/>
            </a:ext>
          </a:extLst>
        </xdr:cNvPr>
        <xdr:cNvCxnSpPr/>
      </xdr:nvCxnSpPr>
      <xdr:spPr>
        <a:xfrm flipV="1">
          <a:off x="7807538" y="6839364"/>
          <a:ext cx="0" cy="1304511"/>
        </a:xfrm>
        <a:prstGeom prst="straightConnector1">
          <a:avLst/>
        </a:prstGeom>
        <a:ln w="19050">
          <a:solidFill>
            <a:schemeClr val="tx1"/>
          </a:solidFill>
          <a:prstDash val="sysDot"/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209550</xdr:colOff>
      <xdr:row>33</xdr:row>
      <xdr:rowOff>142875</xdr:rowOff>
    </xdr:from>
    <xdr:to>
      <xdr:col>26</xdr:col>
      <xdr:colOff>209550</xdr:colOff>
      <xdr:row>36</xdr:row>
      <xdr:rowOff>285750</xdr:rowOff>
    </xdr:to>
    <xdr:cxnSp macro="">
      <xdr:nvCxnSpPr>
        <xdr:cNvPr id="91" name="Connettore 2 90">
          <a:extLst>
            <a:ext uri="{FF2B5EF4-FFF2-40B4-BE49-F238E27FC236}">
              <a16:creationId xmlns:a16="http://schemas.microsoft.com/office/drawing/2014/main" id="{0F87B592-DA80-4714-8B77-60851E56E649}"/>
            </a:ext>
          </a:extLst>
        </xdr:cNvPr>
        <xdr:cNvCxnSpPr/>
      </xdr:nvCxnSpPr>
      <xdr:spPr>
        <a:xfrm>
          <a:off x="9734550" y="6934614"/>
          <a:ext cx="0" cy="1161636"/>
        </a:xfrm>
        <a:prstGeom prst="straightConnector1">
          <a:avLst/>
        </a:prstGeom>
        <a:ln w="19050">
          <a:solidFill>
            <a:schemeClr val="tx1"/>
          </a:solidFill>
          <a:prstDash val="sysDot"/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126498</xdr:colOff>
      <xdr:row>31</xdr:row>
      <xdr:rowOff>167937</xdr:rowOff>
    </xdr:from>
    <xdr:to>
      <xdr:col>25</xdr:col>
      <xdr:colOff>201981</xdr:colOff>
      <xdr:row>31</xdr:row>
      <xdr:rowOff>170923</xdr:rowOff>
    </xdr:to>
    <xdr:cxnSp macro="">
      <xdr:nvCxnSpPr>
        <xdr:cNvPr id="93" name="Connettore 2 92">
          <a:extLst>
            <a:ext uri="{FF2B5EF4-FFF2-40B4-BE49-F238E27FC236}">
              <a16:creationId xmlns:a16="http://schemas.microsoft.com/office/drawing/2014/main" id="{734F5A1C-80F2-4FD5-9C24-C17382A00817}"/>
            </a:ext>
          </a:extLst>
        </xdr:cNvPr>
        <xdr:cNvCxnSpPr/>
      </xdr:nvCxnSpPr>
      <xdr:spPr>
        <a:xfrm flipV="1">
          <a:off x="8508498" y="10695133"/>
          <a:ext cx="1218483" cy="2986"/>
        </a:xfrm>
        <a:prstGeom prst="straightConnector1">
          <a:avLst/>
        </a:prstGeom>
        <a:ln w="19050">
          <a:solidFill>
            <a:schemeClr val="tx1"/>
          </a:solidFill>
          <a:prstDash val="sysDot"/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257175</xdr:colOff>
      <xdr:row>32</xdr:row>
      <xdr:rowOff>219075</xdr:rowOff>
    </xdr:from>
    <xdr:ext cx="315471" cy="264560"/>
    <xdr:sp macro="" textlink="">
      <xdr:nvSpPr>
        <xdr:cNvPr id="95" name="CasellaDiTesto 94">
          <a:extLst>
            <a:ext uri="{FF2B5EF4-FFF2-40B4-BE49-F238E27FC236}">
              <a16:creationId xmlns:a16="http://schemas.microsoft.com/office/drawing/2014/main" id="{41BA2FDF-395B-40DA-A203-2C925C6511D1}"/>
            </a:ext>
          </a:extLst>
        </xdr:cNvPr>
        <xdr:cNvSpPr txBox="1"/>
      </xdr:nvSpPr>
      <xdr:spPr>
        <a:xfrm>
          <a:off x="3686175" y="6671227"/>
          <a:ext cx="315471" cy="2645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t-IT" sz="1100"/>
            <a:t>L1</a:t>
          </a:r>
        </a:p>
      </xdr:txBody>
    </xdr:sp>
    <xdr:clientData/>
  </xdr:oneCellAnchor>
  <xdr:oneCellAnchor>
    <xdr:from>
      <xdr:col>10</xdr:col>
      <xdr:colOff>257175</xdr:colOff>
      <xdr:row>36</xdr:row>
      <xdr:rowOff>206597</xdr:rowOff>
    </xdr:from>
    <xdr:ext cx="315471" cy="264560"/>
    <xdr:sp macro="" textlink="">
      <xdr:nvSpPr>
        <xdr:cNvPr id="96" name="CasellaDiTesto 95">
          <a:extLst>
            <a:ext uri="{FF2B5EF4-FFF2-40B4-BE49-F238E27FC236}">
              <a16:creationId xmlns:a16="http://schemas.microsoft.com/office/drawing/2014/main" id="{7C542DEF-0B61-4C05-91D1-EE787DA91C94}"/>
            </a:ext>
          </a:extLst>
        </xdr:cNvPr>
        <xdr:cNvSpPr txBox="1"/>
      </xdr:nvSpPr>
      <xdr:spPr>
        <a:xfrm>
          <a:off x="3686175" y="8017097"/>
          <a:ext cx="315471" cy="2645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t-IT" sz="1100"/>
            <a:t>L2</a:t>
          </a:r>
        </a:p>
      </xdr:txBody>
    </xdr:sp>
    <xdr:clientData/>
  </xdr:oneCellAnchor>
  <xdr:oneCellAnchor>
    <xdr:from>
      <xdr:col>27</xdr:col>
      <xdr:colOff>266700</xdr:colOff>
      <xdr:row>32</xdr:row>
      <xdr:rowOff>241085</xdr:rowOff>
    </xdr:from>
    <xdr:ext cx="320985" cy="264560"/>
    <xdr:sp macro="" textlink="">
      <xdr:nvSpPr>
        <xdr:cNvPr id="97" name="CasellaDiTesto 96">
          <a:extLst>
            <a:ext uri="{FF2B5EF4-FFF2-40B4-BE49-F238E27FC236}">
              <a16:creationId xmlns:a16="http://schemas.microsoft.com/office/drawing/2014/main" id="{EF0C3BCF-BEBD-4666-9BAE-C155CC2142BB}"/>
            </a:ext>
          </a:extLst>
        </xdr:cNvPr>
        <xdr:cNvSpPr txBox="1"/>
      </xdr:nvSpPr>
      <xdr:spPr>
        <a:xfrm>
          <a:off x="10172700" y="6693237"/>
          <a:ext cx="320985" cy="2645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t-IT" sz="1100"/>
            <a:t>S1</a:t>
          </a:r>
        </a:p>
      </xdr:txBody>
    </xdr:sp>
    <xdr:clientData/>
  </xdr:oneCellAnchor>
  <xdr:oneCellAnchor>
    <xdr:from>
      <xdr:col>27</xdr:col>
      <xdr:colOff>276225</xdr:colOff>
      <xdr:row>34</xdr:row>
      <xdr:rowOff>212510</xdr:rowOff>
    </xdr:from>
    <xdr:ext cx="320985" cy="264560"/>
    <xdr:sp macro="" textlink="">
      <xdr:nvSpPr>
        <xdr:cNvPr id="98" name="CasellaDiTesto 97">
          <a:extLst>
            <a:ext uri="{FF2B5EF4-FFF2-40B4-BE49-F238E27FC236}">
              <a16:creationId xmlns:a16="http://schemas.microsoft.com/office/drawing/2014/main" id="{AB29B335-6DC7-4317-9099-F61D96803261}"/>
            </a:ext>
          </a:extLst>
        </xdr:cNvPr>
        <xdr:cNvSpPr txBox="1"/>
      </xdr:nvSpPr>
      <xdr:spPr>
        <a:xfrm>
          <a:off x="10182225" y="7343836"/>
          <a:ext cx="320985" cy="2645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t-IT" sz="1100"/>
            <a:t>S2</a:t>
          </a:r>
        </a:p>
      </xdr:txBody>
    </xdr:sp>
    <xdr:clientData/>
  </xdr:oneCellAnchor>
  <xdr:oneCellAnchor>
    <xdr:from>
      <xdr:col>22</xdr:col>
      <xdr:colOff>232221</xdr:colOff>
      <xdr:row>29</xdr:row>
      <xdr:rowOff>282137</xdr:rowOff>
    </xdr:from>
    <xdr:ext cx="313003" cy="210536"/>
    <xdr:sp macro="" textlink="">
      <xdr:nvSpPr>
        <xdr:cNvPr id="99" name="CasellaDiTesto 98">
          <a:extLst>
            <a:ext uri="{FF2B5EF4-FFF2-40B4-BE49-F238E27FC236}">
              <a16:creationId xmlns:a16="http://schemas.microsoft.com/office/drawing/2014/main" id="{C03E1302-354F-41C7-BE93-A65459C3CA1E}"/>
            </a:ext>
          </a:extLst>
        </xdr:cNvPr>
        <xdr:cNvSpPr txBox="1"/>
      </xdr:nvSpPr>
      <xdr:spPr>
        <a:xfrm>
          <a:off x="8233221" y="5715528"/>
          <a:ext cx="313003" cy="210536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 anchorCtr="1">
          <a:noAutofit/>
        </a:bodyPr>
        <a:lstStyle/>
        <a:p>
          <a:r>
            <a:rPr lang="it-IT" sz="1100"/>
            <a:t>W1</a:t>
          </a:r>
        </a:p>
      </xdr:txBody>
    </xdr:sp>
    <xdr:clientData/>
  </xdr:oneCellAnchor>
  <xdr:oneCellAnchor>
    <xdr:from>
      <xdr:col>16</xdr:col>
      <xdr:colOff>339938</xdr:colOff>
      <xdr:row>34</xdr:row>
      <xdr:rowOff>228600</xdr:rowOff>
    </xdr:from>
    <xdr:ext cx="329064" cy="264560"/>
    <xdr:sp macro="" textlink="">
      <xdr:nvSpPr>
        <xdr:cNvPr id="100" name="CasellaDiTesto 99">
          <a:extLst>
            <a:ext uri="{FF2B5EF4-FFF2-40B4-BE49-F238E27FC236}">
              <a16:creationId xmlns:a16="http://schemas.microsoft.com/office/drawing/2014/main" id="{171496BE-AF78-42D9-A018-4BBFFCF1E77A}"/>
            </a:ext>
          </a:extLst>
        </xdr:cNvPr>
        <xdr:cNvSpPr txBox="1"/>
      </xdr:nvSpPr>
      <xdr:spPr>
        <a:xfrm>
          <a:off x="6054938" y="7359926"/>
          <a:ext cx="329064" cy="2645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t-IT" sz="1100"/>
            <a:t>P1</a:t>
          </a:r>
        </a:p>
      </xdr:txBody>
    </xdr:sp>
    <xdr:clientData/>
  </xdr:oneCellAnchor>
  <xdr:oneCellAnchor>
    <xdr:from>
      <xdr:col>19</xdr:col>
      <xdr:colOff>130388</xdr:colOff>
      <xdr:row>34</xdr:row>
      <xdr:rowOff>219075</xdr:rowOff>
    </xdr:from>
    <xdr:ext cx="329064" cy="264560"/>
    <xdr:sp macro="" textlink="">
      <xdr:nvSpPr>
        <xdr:cNvPr id="101" name="CasellaDiTesto 100">
          <a:extLst>
            <a:ext uri="{FF2B5EF4-FFF2-40B4-BE49-F238E27FC236}">
              <a16:creationId xmlns:a16="http://schemas.microsoft.com/office/drawing/2014/main" id="{8D225BE5-825F-4284-9EDE-F897F9D18DDD}"/>
            </a:ext>
          </a:extLst>
        </xdr:cNvPr>
        <xdr:cNvSpPr txBox="1"/>
      </xdr:nvSpPr>
      <xdr:spPr>
        <a:xfrm>
          <a:off x="6988388" y="7350401"/>
          <a:ext cx="329064" cy="2645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t-IT" sz="1100"/>
            <a:t>P2</a:t>
          </a:r>
        </a:p>
      </xdr:txBody>
    </xdr:sp>
    <xdr:clientData/>
  </xdr:oneCellAnchor>
  <xdr:oneCellAnchor>
    <xdr:from>
      <xdr:col>27</xdr:col>
      <xdr:colOff>247650</xdr:colOff>
      <xdr:row>36</xdr:row>
      <xdr:rowOff>228600</xdr:rowOff>
    </xdr:from>
    <xdr:ext cx="320985" cy="264560"/>
    <xdr:sp macro="" textlink="">
      <xdr:nvSpPr>
        <xdr:cNvPr id="102" name="CasellaDiTesto 101">
          <a:extLst>
            <a:ext uri="{FF2B5EF4-FFF2-40B4-BE49-F238E27FC236}">
              <a16:creationId xmlns:a16="http://schemas.microsoft.com/office/drawing/2014/main" id="{44B6AB25-8667-4A3D-B1D2-AD63DCC96C23}"/>
            </a:ext>
          </a:extLst>
        </xdr:cNvPr>
        <xdr:cNvSpPr txBox="1"/>
      </xdr:nvSpPr>
      <xdr:spPr>
        <a:xfrm>
          <a:off x="10153650" y="8039100"/>
          <a:ext cx="320985" cy="2645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t-IT" sz="1100"/>
            <a:t>S3</a:t>
          </a:r>
        </a:p>
      </xdr:txBody>
    </xdr:sp>
    <xdr:clientData/>
  </xdr:oneCellAnchor>
  <xdr:twoCellAnchor>
    <xdr:from>
      <xdr:col>22</xdr:col>
      <xdr:colOff>151347</xdr:colOff>
      <xdr:row>38</xdr:row>
      <xdr:rowOff>170949</xdr:rowOff>
    </xdr:from>
    <xdr:to>
      <xdr:col>25</xdr:col>
      <xdr:colOff>226830</xdr:colOff>
      <xdr:row>38</xdr:row>
      <xdr:rowOff>173935</xdr:rowOff>
    </xdr:to>
    <xdr:cxnSp macro="">
      <xdr:nvCxnSpPr>
        <xdr:cNvPr id="103" name="Connettore 2 102">
          <a:extLst>
            <a:ext uri="{FF2B5EF4-FFF2-40B4-BE49-F238E27FC236}">
              <a16:creationId xmlns:a16="http://schemas.microsoft.com/office/drawing/2014/main" id="{7482FB50-C8B0-4548-AB8A-47842D917555}"/>
            </a:ext>
          </a:extLst>
        </xdr:cNvPr>
        <xdr:cNvCxnSpPr/>
      </xdr:nvCxnSpPr>
      <xdr:spPr>
        <a:xfrm flipV="1">
          <a:off x="8533347" y="13075253"/>
          <a:ext cx="1218483" cy="2986"/>
        </a:xfrm>
        <a:prstGeom prst="straightConnector1">
          <a:avLst/>
        </a:prstGeom>
        <a:ln w="19050">
          <a:solidFill>
            <a:schemeClr val="tx1"/>
          </a:solidFill>
          <a:prstDash val="sysDot"/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203338</xdr:colOff>
      <xdr:row>33</xdr:row>
      <xdr:rowOff>60164</xdr:rowOff>
    </xdr:from>
    <xdr:to>
      <xdr:col>12</xdr:col>
      <xdr:colOff>203338</xdr:colOff>
      <xdr:row>37</xdr:row>
      <xdr:rowOff>6328</xdr:rowOff>
    </xdr:to>
    <xdr:cxnSp macro="">
      <xdr:nvCxnSpPr>
        <xdr:cNvPr id="105" name="Connettore 2 104">
          <a:extLst>
            <a:ext uri="{FF2B5EF4-FFF2-40B4-BE49-F238E27FC236}">
              <a16:creationId xmlns:a16="http://schemas.microsoft.com/office/drawing/2014/main" id="{6D5769A6-8DE9-4AB8-AEAF-ED7D9D409524}"/>
            </a:ext>
          </a:extLst>
        </xdr:cNvPr>
        <xdr:cNvCxnSpPr/>
      </xdr:nvCxnSpPr>
      <xdr:spPr>
        <a:xfrm flipV="1">
          <a:off x="4775338" y="11266534"/>
          <a:ext cx="0" cy="1304511"/>
        </a:xfrm>
        <a:prstGeom prst="straightConnector1">
          <a:avLst/>
        </a:prstGeom>
        <a:ln w="19050">
          <a:solidFill>
            <a:schemeClr val="tx1"/>
          </a:solidFill>
          <a:prstDash val="sysDot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181326</xdr:colOff>
      <xdr:row>33</xdr:row>
      <xdr:rowOff>145889</xdr:rowOff>
    </xdr:from>
    <xdr:to>
      <xdr:col>15</xdr:col>
      <xdr:colOff>181326</xdr:colOff>
      <xdr:row>36</xdr:row>
      <xdr:rowOff>288765</xdr:rowOff>
    </xdr:to>
    <xdr:cxnSp macro="">
      <xdr:nvCxnSpPr>
        <xdr:cNvPr id="106" name="Connettore 2 105">
          <a:extLst>
            <a:ext uri="{FF2B5EF4-FFF2-40B4-BE49-F238E27FC236}">
              <a16:creationId xmlns:a16="http://schemas.microsoft.com/office/drawing/2014/main" id="{4DF48C40-4BEF-404F-97CA-55E30FA9927D}"/>
            </a:ext>
          </a:extLst>
        </xdr:cNvPr>
        <xdr:cNvCxnSpPr/>
      </xdr:nvCxnSpPr>
      <xdr:spPr>
        <a:xfrm>
          <a:off x="5896326" y="11352259"/>
          <a:ext cx="0" cy="1161636"/>
        </a:xfrm>
        <a:prstGeom prst="straightConnector1">
          <a:avLst/>
        </a:prstGeom>
        <a:ln w="19050">
          <a:solidFill>
            <a:schemeClr val="tx1"/>
          </a:solidFill>
          <a:prstDash val="sysDot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215348</xdr:colOff>
      <xdr:row>31</xdr:row>
      <xdr:rowOff>149087</xdr:rowOff>
    </xdr:from>
    <xdr:to>
      <xdr:col>20</xdr:col>
      <xdr:colOff>190500</xdr:colOff>
      <xdr:row>31</xdr:row>
      <xdr:rowOff>157369</xdr:rowOff>
    </xdr:to>
    <xdr:cxnSp macro="">
      <xdr:nvCxnSpPr>
        <xdr:cNvPr id="107" name="Connettore 2 106">
          <a:extLst>
            <a:ext uri="{FF2B5EF4-FFF2-40B4-BE49-F238E27FC236}">
              <a16:creationId xmlns:a16="http://schemas.microsoft.com/office/drawing/2014/main" id="{97CA1FBB-F18E-4A10-8E82-E7B2122E12A4}"/>
            </a:ext>
          </a:extLst>
        </xdr:cNvPr>
        <xdr:cNvCxnSpPr/>
      </xdr:nvCxnSpPr>
      <xdr:spPr>
        <a:xfrm flipV="1">
          <a:off x="4787348" y="10676283"/>
          <a:ext cx="3023152" cy="8282"/>
        </a:xfrm>
        <a:prstGeom prst="straightConnector1">
          <a:avLst/>
        </a:prstGeom>
        <a:ln w="19050">
          <a:solidFill>
            <a:schemeClr val="tx1"/>
          </a:solidFill>
          <a:prstDash val="sysDot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157370</xdr:colOff>
      <xdr:row>38</xdr:row>
      <xdr:rowOff>231913</xdr:rowOff>
    </xdr:from>
    <xdr:to>
      <xdr:col>20</xdr:col>
      <xdr:colOff>215348</xdr:colOff>
      <xdr:row>38</xdr:row>
      <xdr:rowOff>240196</xdr:rowOff>
    </xdr:to>
    <xdr:cxnSp macro="">
      <xdr:nvCxnSpPr>
        <xdr:cNvPr id="108" name="Connettore 2 107">
          <a:extLst>
            <a:ext uri="{FF2B5EF4-FFF2-40B4-BE49-F238E27FC236}">
              <a16:creationId xmlns:a16="http://schemas.microsoft.com/office/drawing/2014/main" id="{6AC3E0E8-EE2A-42E8-A233-36B32E53A565}"/>
            </a:ext>
          </a:extLst>
        </xdr:cNvPr>
        <xdr:cNvCxnSpPr/>
      </xdr:nvCxnSpPr>
      <xdr:spPr>
        <a:xfrm flipH="1" flipV="1">
          <a:off x="4729370" y="13136217"/>
          <a:ext cx="3105978" cy="8283"/>
        </a:xfrm>
        <a:prstGeom prst="straightConnector1">
          <a:avLst/>
        </a:prstGeom>
        <a:ln w="19050">
          <a:solidFill>
            <a:schemeClr val="tx1"/>
          </a:solidFill>
          <a:prstDash val="sysDot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504825</xdr:colOff>
      <xdr:row>0</xdr:row>
      <xdr:rowOff>128587</xdr:rowOff>
    </xdr:from>
    <xdr:to>
      <xdr:col>16</xdr:col>
      <xdr:colOff>228600</xdr:colOff>
      <xdr:row>15</xdr:row>
      <xdr:rowOff>14287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629823F-AC37-40BD-9E56-116AE90257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504825</xdr:colOff>
      <xdr:row>16</xdr:row>
      <xdr:rowOff>128587</xdr:rowOff>
    </xdr:from>
    <xdr:to>
      <xdr:col>16</xdr:col>
      <xdr:colOff>228600</xdr:colOff>
      <xdr:row>31</xdr:row>
      <xdr:rowOff>14287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BE5915F-D37D-4610-A298-51C9112EFC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504825</xdr:colOff>
      <xdr:row>32</xdr:row>
      <xdr:rowOff>128587</xdr:rowOff>
    </xdr:from>
    <xdr:to>
      <xdr:col>16</xdr:col>
      <xdr:colOff>228600</xdr:colOff>
      <xdr:row>47</xdr:row>
      <xdr:rowOff>14287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D2C2E78-EE86-4DF6-90A5-EE0E299747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190499</xdr:colOff>
      <xdr:row>22</xdr:row>
      <xdr:rowOff>0</xdr:rowOff>
    </xdr:from>
    <xdr:to>
      <xdr:col>42</xdr:col>
      <xdr:colOff>290511</xdr:colOff>
      <xdr:row>45</xdr:row>
      <xdr:rowOff>85725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6AF7D869-ED1A-4B3F-82BF-4955C7329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4343" y="4191000"/>
          <a:ext cx="9494044" cy="4467225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59530</xdr:colOff>
      <xdr:row>16</xdr:row>
      <xdr:rowOff>47625</xdr:rowOff>
    </xdr:from>
    <xdr:to>
      <xdr:col>40</xdr:col>
      <xdr:colOff>159542</xdr:colOff>
      <xdr:row>39</xdr:row>
      <xdr:rowOff>133350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89DD84A9-A63F-49F8-87D8-1CCE97C9C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1" y="3095625"/>
          <a:ext cx="9494044" cy="4467225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190499</xdr:colOff>
      <xdr:row>22</xdr:row>
      <xdr:rowOff>0</xdr:rowOff>
    </xdr:from>
    <xdr:to>
      <xdr:col>42</xdr:col>
      <xdr:colOff>278605</xdr:colOff>
      <xdr:row>45</xdr:row>
      <xdr:rowOff>85725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59C1E9AD-8BDA-4812-8EEB-85CBDFBB7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4" y="4191000"/>
          <a:ext cx="9525000" cy="4467225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59530</xdr:colOff>
      <xdr:row>16</xdr:row>
      <xdr:rowOff>47625</xdr:rowOff>
    </xdr:from>
    <xdr:to>
      <xdr:col>40</xdr:col>
      <xdr:colOff>159542</xdr:colOff>
      <xdr:row>39</xdr:row>
      <xdr:rowOff>133350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2F13E59B-E948-409C-8FDC-2140DFB51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2905" y="3095625"/>
          <a:ext cx="9522619" cy="4467225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0</xdr:colOff>
      <xdr:row>18</xdr:row>
      <xdr:rowOff>0</xdr:rowOff>
    </xdr:from>
    <xdr:to>
      <xdr:col>42</xdr:col>
      <xdr:colOff>111918</xdr:colOff>
      <xdr:row>39</xdr:row>
      <xdr:rowOff>123825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FC5D236-2080-430C-A2B3-4FB43029B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3429000"/>
          <a:ext cx="9534525" cy="4124325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130968</xdr:colOff>
      <xdr:row>17</xdr:row>
      <xdr:rowOff>142875</xdr:rowOff>
    </xdr:from>
    <xdr:to>
      <xdr:col>40</xdr:col>
      <xdr:colOff>242886</xdr:colOff>
      <xdr:row>39</xdr:row>
      <xdr:rowOff>76200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F78242AA-9050-4C25-8431-1E722D326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49" y="3381375"/>
          <a:ext cx="9505950" cy="4124325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583406</xdr:colOff>
      <xdr:row>19</xdr:row>
      <xdr:rowOff>71437</xdr:rowOff>
    </xdr:from>
    <xdr:to>
      <xdr:col>42</xdr:col>
      <xdr:colOff>100012</xdr:colOff>
      <xdr:row>41</xdr:row>
      <xdr:rowOff>4762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9FE62D6-7E2F-4B17-BAAD-714457C42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1469" y="3690937"/>
          <a:ext cx="9517856" cy="4124325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130968</xdr:colOff>
      <xdr:row>18</xdr:row>
      <xdr:rowOff>23812</xdr:rowOff>
    </xdr:from>
    <xdr:to>
      <xdr:col>41</xdr:col>
      <xdr:colOff>481012</xdr:colOff>
      <xdr:row>39</xdr:row>
      <xdr:rowOff>147637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1E1093-0680-454C-A6A5-D8330F955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9687" y="3452812"/>
          <a:ext cx="9517856" cy="4124325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K4:AB40"/>
  <sheetViews>
    <sheetView topLeftCell="A16" zoomScale="70" zoomScaleNormal="70" workbookViewId="0">
      <selection activeCell="H29" sqref="H29:AF40"/>
    </sheetView>
  </sheetViews>
  <sheetFormatPr defaultColWidth="5.7265625" defaultRowHeight="27" customHeight="1" x14ac:dyDescent="0.35"/>
  <cols>
    <col min="1" max="16384" width="5.7265625" style="1"/>
  </cols>
  <sheetData>
    <row r="4" spans="11:27" ht="27" customHeight="1" thickBot="1" x14ac:dyDescent="0.4"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1:27" ht="27" customHeight="1" thickTop="1" x14ac:dyDescent="0.35">
      <c r="K5" s="6"/>
      <c r="L5" s="7"/>
      <c r="M5" s="8"/>
      <c r="N5" s="8"/>
      <c r="O5" s="9"/>
      <c r="P5" s="7"/>
      <c r="Q5" s="8"/>
      <c r="R5" s="8"/>
      <c r="S5" s="8"/>
      <c r="T5" s="9"/>
      <c r="U5" s="7"/>
      <c r="V5" s="8"/>
      <c r="W5" s="8"/>
      <c r="X5" s="8"/>
      <c r="Y5" s="8"/>
      <c r="Z5" s="10"/>
      <c r="AA5" s="3"/>
    </row>
    <row r="6" spans="11:27" ht="27" customHeight="1" x14ac:dyDescent="0.35">
      <c r="K6" s="6"/>
      <c r="L6" s="11"/>
      <c r="O6" s="4"/>
      <c r="P6" s="11"/>
      <c r="T6" s="4"/>
      <c r="U6" s="11"/>
      <c r="Z6" s="6"/>
      <c r="AA6" s="3"/>
    </row>
    <row r="7" spans="11:27" ht="27" customHeight="1" x14ac:dyDescent="0.35">
      <c r="K7" s="6"/>
      <c r="L7" s="11"/>
      <c r="O7" s="4"/>
      <c r="P7" s="11"/>
      <c r="T7" s="4"/>
      <c r="U7" s="11"/>
      <c r="Z7" s="6"/>
      <c r="AA7" s="3"/>
    </row>
    <row r="8" spans="11:27" ht="27" customHeight="1" x14ac:dyDescent="0.35">
      <c r="K8" s="6"/>
      <c r="L8" s="11"/>
      <c r="O8" s="4"/>
      <c r="P8" s="11"/>
      <c r="T8" s="4"/>
      <c r="U8" s="11"/>
      <c r="Z8" s="6"/>
      <c r="AA8" s="3"/>
    </row>
    <row r="9" spans="11:27" ht="27" customHeight="1" x14ac:dyDescent="0.35">
      <c r="K9" s="6"/>
      <c r="L9" s="11"/>
      <c r="O9" s="4"/>
      <c r="P9" s="11"/>
      <c r="T9" s="4"/>
      <c r="U9" s="11"/>
      <c r="Z9" s="6"/>
      <c r="AA9" s="3"/>
    </row>
    <row r="10" spans="11:27" ht="27" customHeight="1" x14ac:dyDescent="0.35">
      <c r="K10" s="6"/>
      <c r="L10" s="11"/>
      <c r="O10" s="4"/>
      <c r="P10" s="11"/>
      <c r="T10" s="4"/>
      <c r="U10" s="11"/>
      <c r="Z10" s="6"/>
      <c r="AA10" s="3"/>
    </row>
    <row r="11" spans="11:27" ht="27" customHeight="1" x14ac:dyDescent="0.35">
      <c r="K11" s="6"/>
      <c r="L11" s="11"/>
      <c r="O11" s="4"/>
      <c r="P11" s="11"/>
      <c r="T11" s="4"/>
      <c r="U11" s="11"/>
      <c r="Z11" s="6"/>
      <c r="AA11" s="3"/>
    </row>
    <row r="12" spans="11:27" ht="27" customHeight="1" thickBot="1" x14ac:dyDescent="0.4">
      <c r="K12" s="6"/>
      <c r="L12" s="12"/>
      <c r="M12" s="13"/>
      <c r="N12" s="13"/>
      <c r="O12" s="14"/>
      <c r="P12" s="12"/>
      <c r="Q12" s="13"/>
      <c r="R12" s="13"/>
      <c r="S12" s="13"/>
      <c r="T12" s="14"/>
      <c r="U12" s="12"/>
      <c r="V12" s="13"/>
      <c r="W12" s="13"/>
      <c r="X12" s="13"/>
      <c r="Y12" s="13"/>
      <c r="Z12" s="15"/>
      <c r="AA12" s="3"/>
    </row>
    <row r="13" spans="11:27" ht="27" customHeight="1" thickTop="1" x14ac:dyDescent="0.35"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8" spans="11:28" ht="27" customHeight="1" thickBot="1" x14ac:dyDescent="0.4"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1:28" ht="27" customHeight="1" thickTop="1" x14ac:dyDescent="0.35">
      <c r="K19" s="6"/>
      <c r="L19" s="7"/>
      <c r="M19" s="8"/>
      <c r="N19" s="8"/>
      <c r="O19" s="9"/>
      <c r="P19" s="7"/>
      <c r="Q19" s="8"/>
      <c r="R19" s="8"/>
      <c r="S19" s="8"/>
      <c r="T19" s="9"/>
      <c r="U19" s="7"/>
      <c r="V19" s="8"/>
      <c r="W19" s="8"/>
      <c r="X19" s="8"/>
      <c r="Y19" s="8"/>
      <c r="Z19" s="10"/>
      <c r="AA19" s="3"/>
    </row>
    <row r="20" spans="11:28" ht="27" customHeight="1" x14ac:dyDescent="0.35">
      <c r="K20" s="6"/>
      <c r="L20" s="11"/>
      <c r="O20" s="4"/>
      <c r="P20" s="11"/>
      <c r="T20" s="4"/>
      <c r="U20" s="11"/>
      <c r="Z20" s="6"/>
      <c r="AA20" s="3"/>
    </row>
    <row r="21" spans="11:28" ht="27" customHeight="1" x14ac:dyDescent="0.35">
      <c r="K21" s="6"/>
      <c r="L21" s="11"/>
      <c r="O21" s="4"/>
      <c r="P21" s="11"/>
      <c r="T21" s="4"/>
      <c r="U21" s="11"/>
      <c r="Z21" s="6"/>
      <c r="AA21" s="3"/>
    </row>
    <row r="22" spans="11:28" ht="27" customHeight="1" x14ac:dyDescent="0.35">
      <c r="K22" s="6"/>
      <c r="L22" s="11"/>
      <c r="O22" s="4"/>
      <c r="P22" s="11"/>
      <c r="T22" s="4"/>
      <c r="U22" s="11"/>
      <c r="Z22" s="6"/>
      <c r="AA22" s="3"/>
    </row>
    <row r="23" spans="11:28" ht="27" customHeight="1" x14ac:dyDescent="0.35">
      <c r="K23" s="6"/>
      <c r="L23" s="11"/>
      <c r="O23" s="4"/>
      <c r="P23" s="11"/>
      <c r="T23" s="4"/>
      <c r="U23" s="11"/>
      <c r="Z23" s="6"/>
      <c r="AA23" s="3"/>
    </row>
    <row r="24" spans="11:28" ht="27" customHeight="1" x14ac:dyDescent="0.35">
      <c r="K24" s="6"/>
      <c r="L24" s="11"/>
      <c r="O24" s="4"/>
      <c r="P24" s="11"/>
      <c r="T24" s="4"/>
      <c r="U24" s="11"/>
      <c r="Z24" s="6"/>
      <c r="AA24" s="3"/>
    </row>
    <row r="25" spans="11:28" ht="27" customHeight="1" x14ac:dyDescent="0.35">
      <c r="K25" s="6"/>
      <c r="L25" s="11"/>
      <c r="O25" s="4"/>
      <c r="P25" s="11"/>
      <c r="T25" s="4"/>
      <c r="U25" s="11"/>
      <c r="Z25" s="6"/>
      <c r="AA25" s="3"/>
    </row>
    <row r="26" spans="11:28" ht="27" customHeight="1" thickBot="1" x14ac:dyDescent="0.4">
      <c r="K26" s="6"/>
      <c r="L26" s="12"/>
      <c r="M26" s="13"/>
      <c r="N26" s="13"/>
      <c r="O26" s="14"/>
      <c r="P26" s="12"/>
      <c r="Q26" s="13"/>
      <c r="R26" s="13"/>
      <c r="S26" s="13"/>
      <c r="T26" s="14"/>
      <c r="U26" s="12"/>
      <c r="V26" s="13"/>
      <c r="W26" s="13"/>
      <c r="X26" s="13"/>
      <c r="Y26" s="13"/>
      <c r="Z26" s="15"/>
      <c r="AA26" s="3"/>
    </row>
    <row r="27" spans="11:28" ht="27" customHeight="1" thickTop="1" x14ac:dyDescent="0.35"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31" spans="11:28" ht="27" customHeight="1" thickBot="1" x14ac:dyDescent="0.4"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1:28" ht="27" customHeight="1" thickTop="1" x14ac:dyDescent="0.35">
      <c r="L32" s="6"/>
      <c r="M32" s="7"/>
      <c r="N32" s="8"/>
      <c r="O32" s="8"/>
      <c r="P32" s="9"/>
      <c r="Q32" s="7"/>
      <c r="R32" s="8"/>
      <c r="S32" s="8"/>
      <c r="T32" s="8"/>
      <c r="U32" s="9"/>
      <c r="V32" s="7"/>
      <c r="W32" s="8"/>
      <c r="X32" s="8"/>
      <c r="Y32" s="8"/>
      <c r="Z32" s="8"/>
      <c r="AA32" s="10"/>
      <c r="AB32" s="3"/>
    </row>
    <row r="33" spans="12:28" ht="27" customHeight="1" x14ac:dyDescent="0.35">
      <c r="L33" s="6"/>
      <c r="M33" s="11"/>
      <c r="P33" s="4"/>
      <c r="Q33" s="11"/>
      <c r="U33" s="4"/>
      <c r="V33" s="11"/>
      <c r="AA33" s="6"/>
      <c r="AB33" s="3"/>
    </row>
    <row r="34" spans="12:28" ht="27" customHeight="1" x14ac:dyDescent="0.35">
      <c r="L34" s="6"/>
      <c r="M34" s="11"/>
      <c r="P34" s="4"/>
      <c r="Q34" s="11"/>
      <c r="U34" s="4"/>
      <c r="V34" s="11"/>
      <c r="AA34" s="6"/>
      <c r="AB34" s="3"/>
    </row>
    <row r="35" spans="12:28" ht="27" customHeight="1" x14ac:dyDescent="0.35">
      <c r="L35" s="6"/>
      <c r="M35" s="11"/>
      <c r="P35" s="4"/>
      <c r="Q35" s="11"/>
      <c r="U35" s="4"/>
      <c r="V35" s="11"/>
      <c r="AA35" s="6"/>
      <c r="AB35" s="3"/>
    </row>
    <row r="36" spans="12:28" ht="27" customHeight="1" x14ac:dyDescent="0.35">
      <c r="L36" s="6"/>
      <c r="M36" s="11"/>
      <c r="P36" s="4"/>
      <c r="Q36" s="11"/>
      <c r="U36" s="4"/>
      <c r="V36" s="11"/>
      <c r="AA36" s="6"/>
      <c r="AB36" s="3"/>
    </row>
    <row r="37" spans="12:28" ht="27" customHeight="1" x14ac:dyDescent="0.35">
      <c r="L37" s="6"/>
      <c r="M37" s="11"/>
      <c r="P37" s="4"/>
      <c r="Q37" s="11"/>
      <c r="U37" s="4"/>
      <c r="V37" s="11"/>
      <c r="AA37" s="6"/>
      <c r="AB37" s="3"/>
    </row>
    <row r="38" spans="12:28" ht="27" customHeight="1" x14ac:dyDescent="0.35">
      <c r="L38" s="6"/>
      <c r="M38" s="11"/>
      <c r="P38" s="4"/>
      <c r="Q38" s="11"/>
      <c r="U38" s="4"/>
      <c r="V38" s="11"/>
      <c r="AA38" s="6"/>
      <c r="AB38" s="3"/>
    </row>
    <row r="39" spans="12:28" ht="27" customHeight="1" thickBot="1" x14ac:dyDescent="0.4">
      <c r="L39" s="6"/>
      <c r="M39" s="12"/>
      <c r="N39" s="13"/>
      <c r="O39" s="13"/>
      <c r="P39" s="14"/>
      <c r="Q39" s="12"/>
      <c r="R39" s="13"/>
      <c r="S39" s="13"/>
      <c r="T39" s="13"/>
      <c r="U39" s="14"/>
      <c r="V39" s="12"/>
      <c r="W39" s="13"/>
      <c r="X39" s="13"/>
      <c r="Y39" s="13"/>
      <c r="Z39" s="13"/>
      <c r="AA39" s="15"/>
      <c r="AB39" s="3"/>
    </row>
    <row r="40" spans="12:28" ht="27" customHeight="1" thickTop="1" x14ac:dyDescent="0.35"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13AE4-FE21-46FC-8035-F251CEF6AB50}">
  <dimension ref="A3:F44"/>
  <sheetViews>
    <sheetView tabSelected="1" zoomScale="70" zoomScaleNormal="70" workbookViewId="0">
      <selection activeCell="A21" sqref="A21:A22"/>
    </sheetView>
  </sheetViews>
  <sheetFormatPr defaultRowHeight="14.5" x14ac:dyDescent="0.35"/>
  <cols>
    <col min="1" max="1" width="28.54296875" bestFit="1" customWidth="1"/>
    <col min="2" max="5" width="11.81640625" customWidth="1"/>
    <col min="6" max="6" width="17.81640625" bestFit="1" customWidth="1"/>
  </cols>
  <sheetData>
    <row r="3" spans="1:6" x14ac:dyDescent="0.35">
      <c r="A3" s="27" t="s">
        <v>29</v>
      </c>
      <c r="B3" s="28"/>
      <c r="C3" s="28"/>
      <c r="D3" s="28"/>
      <c r="E3" s="28"/>
      <c r="F3" s="29"/>
    </row>
    <row r="4" spans="1:6" x14ac:dyDescent="0.35">
      <c r="A4" s="30"/>
      <c r="B4" s="31"/>
      <c r="C4" s="31"/>
      <c r="D4" s="31"/>
      <c r="E4" s="31"/>
      <c r="F4" s="32"/>
    </row>
    <row r="5" spans="1:6" x14ac:dyDescent="0.35">
      <c r="A5" s="25" t="s">
        <v>30</v>
      </c>
      <c r="B5" s="26" t="s">
        <v>35</v>
      </c>
      <c r="C5" s="26"/>
      <c r="D5" s="26" t="s">
        <v>34</v>
      </c>
      <c r="E5" s="26"/>
      <c r="F5" s="25" t="s">
        <v>33</v>
      </c>
    </row>
    <row r="6" spans="1:6" x14ac:dyDescent="0.35">
      <c r="A6" s="25"/>
      <c r="B6" s="23" t="s">
        <v>31</v>
      </c>
      <c r="C6" s="23" t="s">
        <v>32</v>
      </c>
      <c r="D6" s="23" t="s">
        <v>31</v>
      </c>
      <c r="E6" s="23" t="s">
        <v>32</v>
      </c>
      <c r="F6" s="25"/>
    </row>
    <row r="7" spans="1:6" x14ac:dyDescent="0.35">
      <c r="A7" s="23">
        <v>0.5</v>
      </c>
      <c r="B7" s="23">
        <v>5.34</v>
      </c>
      <c r="C7" s="23">
        <v>7.93</v>
      </c>
      <c r="D7" s="23">
        <f>_xlfn.CEILING.MATH(B7,1,)</f>
        <v>6</v>
      </c>
      <c r="E7" s="23">
        <f>_xlfn.CEILING.MATH(C7,1,)</f>
        <v>8</v>
      </c>
      <c r="F7" s="23">
        <f>MAX(D7:E7)</f>
        <v>8</v>
      </c>
    </row>
    <row r="8" spans="1:6" x14ac:dyDescent="0.35">
      <c r="A8" s="23">
        <v>0.6</v>
      </c>
      <c r="B8" s="23">
        <v>4.5</v>
      </c>
      <c r="C8" s="23">
        <v>6.68</v>
      </c>
      <c r="D8" s="23">
        <f t="shared" ref="D8:D12" si="0">_xlfn.CEILING.MATH(B8,1,)</f>
        <v>5</v>
      </c>
      <c r="E8" s="23">
        <f t="shared" ref="E8:E12" si="1">_xlfn.CEILING.MATH(C8,1,)</f>
        <v>7</v>
      </c>
      <c r="F8" s="23">
        <f t="shared" ref="F8:F12" si="2">MAX(D8:E8)</f>
        <v>7</v>
      </c>
    </row>
    <row r="9" spans="1:6" x14ac:dyDescent="0.35">
      <c r="A9" s="23">
        <v>0.7</v>
      </c>
      <c r="B9" s="23">
        <v>3.9</v>
      </c>
      <c r="C9" s="23">
        <v>5.78</v>
      </c>
      <c r="D9" s="23">
        <f t="shared" si="0"/>
        <v>4</v>
      </c>
      <c r="E9" s="23">
        <f t="shared" si="1"/>
        <v>6</v>
      </c>
      <c r="F9" s="23">
        <f t="shared" si="2"/>
        <v>6</v>
      </c>
    </row>
    <row r="10" spans="1:6" x14ac:dyDescent="0.35">
      <c r="A10" s="23">
        <v>0.8</v>
      </c>
      <c r="B10" s="23">
        <v>3.45</v>
      </c>
      <c r="C10" s="23">
        <v>5.1100000000000003</v>
      </c>
      <c r="D10" s="23">
        <f t="shared" si="0"/>
        <v>4</v>
      </c>
      <c r="E10" s="23">
        <f t="shared" si="1"/>
        <v>6</v>
      </c>
      <c r="F10" s="23">
        <f t="shared" si="2"/>
        <v>6</v>
      </c>
    </row>
    <row r="11" spans="1:6" x14ac:dyDescent="0.35">
      <c r="A11" s="23">
        <v>0.9</v>
      </c>
      <c r="B11" s="23">
        <v>3.1</v>
      </c>
      <c r="C11" s="23">
        <v>4.59</v>
      </c>
      <c r="D11" s="23">
        <f t="shared" si="0"/>
        <v>4</v>
      </c>
      <c r="E11" s="23">
        <f t="shared" si="1"/>
        <v>5</v>
      </c>
      <c r="F11" s="23">
        <f t="shared" si="2"/>
        <v>5</v>
      </c>
    </row>
    <row r="12" spans="1:6" x14ac:dyDescent="0.35">
      <c r="A12" s="23">
        <v>1</v>
      </c>
      <c r="B12" s="23">
        <v>2.82</v>
      </c>
      <c r="C12" s="23">
        <v>4.18</v>
      </c>
      <c r="D12" s="23">
        <f t="shared" si="0"/>
        <v>3</v>
      </c>
      <c r="E12" s="23">
        <f t="shared" si="1"/>
        <v>5</v>
      </c>
      <c r="F12" s="23">
        <f t="shared" si="2"/>
        <v>5</v>
      </c>
    </row>
    <row r="19" spans="1:6" x14ac:dyDescent="0.35">
      <c r="A19" s="27" t="s">
        <v>53</v>
      </c>
      <c r="B19" s="28"/>
      <c r="C19" s="28"/>
      <c r="D19" s="28"/>
      <c r="E19" s="28"/>
      <c r="F19" s="29"/>
    </row>
    <row r="20" spans="1:6" x14ac:dyDescent="0.35">
      <c r="A20" s="30"/>
      <c r="B20" s="31"/>
      <c r="C20" s="31"/>
      <c r="D20" s="31"/>
      <c r="E20" s="31"/>
      <c r="F20" s="32"/>
    </row>
    <row r="21" spans="1:6" x14ac:dyDescent="0.35">
      <c r="A21" s="25" t="s">
        <v>36</v>
      </c>
      <c r="B21" s="26" t="s">
        <v>35</v>
      </c>
      <c r="C21" s="26"/>
      <c r="D21" s="26" t="s">
        <v>34</v>
      </c>
      <c r="E21" s="26"/>
      <c r="F21" s="25" t="s">
        <v>33</v>
      </c>
    </row>
    <row r="22" spans="1:6" x14ac:dyDescent="0.35">
      <c r="A22" s="25"/>
      <c r="B22" s="23" t="s">
        <v>31</v>
      </c>
      <c r="C22" s="23" t="s">
        <v>32</v>
      </c>
      <c r="D22" s="23" t="s">
        <v>31</v>
      </c>
      <c r="E22" s="23" t="s">
        <v>32</v>
      </c>
      <c r="F22" s="25"/>
    </row>
    <row r="23" spans="1:6" x14ac:dyDescent="0.35">
      <c r="A23" s="23">
        <v>10</v>
      </c>
      <c r="B23" s="23">
        <v>5.25</v>
      </c>
      <c r="C23" s="23">
        <v>7.79</v>
      </c>
      <c r="D23" s="23">
        <f>_xlfn.CEILING.MATH(B23,1,)</f>
        <v>6</v>
      </c>
      <c r="E23" s="23">
        <f>_xlfn.CEILING.MATH(C23,1,)</f>
        <v>8</v>
      </c>
      <c r="F23" s="23">
        <f>MAX(D23:E23)</f>
        <v>8</v>
      </c>
    </row>
    <row r="24" spans="1:6" x14ac:dyDescent="0.35">
      <c r="A24" s="23">
        <v>15</v>
      </c>
      <c r="B24" s="23">
        <v>5.34</v>
      </c>
      <c r="C24" s="23">
        <v>7.93</v>
      </c>
      <c r="D24" s="23">
        <f t="shared" ref="D24:D25" si="3">_xlfn.CEILING.MATH(B24,1,)</f>
        <v>6</v>
      </c>
      <c r="E24" s="23">
        <f t="shared" ref="E24:E25" si="4">_xlfn.CEILING.MATH(C24,1,)</f>
        <v>8</v>
      </c>
      <c r="F24" s="23">
        <f t="shared" ref="F24:F25" si="5">MAX(D24:E24)</f>
        <v>8</v>
      </c>
    </row>
    <row r="25" spans="1:6" x14ac:dyDescent="0.35">
      <c r="A25" s="23">
        <v>20</v>
      </c>
      <c r="B25" s="23">
        <v>5.44</v>
      </c>
      <c r="C25" s="23">
        <v>8.07</v>
      </c>
      <c r="D25" s="23">
        <f t="shared" si="3"/>
        <v>6</v>
      </c>
      <c r="E25" s="23">
        <f t="shared" si="4"/>
        <v>9</v>
      </c>
      <c r="F25" s="23">
        <f t="shared" si="5"/>
        <v>9</v>
      </c>
    </row>
    <row r="26" spans="1:6" x14ac:dyDescent="0.35">
      <c r="A26" s="23"/>
      <c r="B26" s="23"/>
      <c r="C26" s="23"/>
      <c r="D26" s="23"/>
      <c r="E26" s="23"/>
      <c r="F26" s="23"/>
    </row>
    <row r="27" spans="1:6" x14ac:dyDescent="0.35">
      <c r="A27" s="23"/>
      <c r="B27" s="23"/>
      <c r="C27" s="23"/>
      <c r="D27" s="23"/>
      <c r="E27" s="23"/>
      <c r="F27" s="23"/>
    </row>
    <row r="28" spans="1:6" x14ac:dyDescent="0.35">
      <c r="A28" s="23"/>
      <c r="B28" s="23"/>
      <c r="C28" s="23"/>
      <c r="D28" s="23"/>
      <c r="E28" s="23"/>
      <c r="F28" s="23"/>
    </row>
    <row r="35" spans="1:6" x14ac:dyDescent="0.35">
      <c r="A35" s="27" t="s">
        <v>52</v>
      </c>
      <c r="B35" s="28"/>
      <c r="C35" s="28"/>
      <c r="D35" s="28"/>
      <c r="E35" s="28"/>
      <c r="F35" s="29"/>
    </row>
    <row r="36" spans="1:6" x14ac:dyDescent="0.35">
      <c r="A36" s="30"/>
      <c r="B36" s="31"/>
      <c r="C36" s="31"/>
      <c r="D36" s="31"/>
      <c r="E36" s="31"/>
      <c r="F36" s="32"/>
    </row>
    <row r="37" spans="1:6" x14ac:dyDescent="0.35">
      <c r="A37" s="25" t="s">
        <v>37</v>
      </c>
      <c r="B37" s="26" t="s">
        <v>35</v>
      </c>
      <c r="C37" s="26"/>
      <c r="D37" s="26" t="s">
        <v>34</v>
      </c>
      <c r="E37" s="26"/>
      <c r="F37" s="25" t="s">
        <v>33</v>
      </c>
    </row>
    <row r="38" spans="1:6" x14ac:dyDescent="0.35">
      <c r="A38" s="25"/>
      <c r="B38" s="23" t="s">
        <v>31</v>
      </c>
      <c r="C38" s="23" t="s">
        <v>32</v>
      </c>
      <c r="D38" s="23" t="s">
        <v>31</v>
      </c>
      <c r="E38" s="23" t="s">
        <v>32</v>
      </c>
      <c r="F38" s="25"/>
    </row>
    <row r="39" spans="1:6" x14ac:dyDescent="0.35">
      <c r="A39" s="23" t="s">
        <v>38</v>
      </c>
      <c r="B39" s="23">
        <v>5.34</v>
      </c>
      <c r="C39" s="23">
        <v>7.93</v>
      </c>
      <c r="D39" s="23">
        <f>_xlfn.CEILING.MATH(B39,1,)</f>
        <v>6</v>
      </c>
      <c r="E39" s="23">
        <f>_xlfn.CEILING.MATH(C39,1,)</f>
        <v>8</v>
      </c>
      <c r="F39" s="23">
        <f>MAX(D39:E39)</f>
        <v>8</v>
      </c>
    </row>
    <row r="40" spans="1:6" x14ac:dyDescent="0.35">
      <c r="A40" s="23" t="s">
        <v>39</v>
      </c>
      <c r="B40" s="23">
        <v>3.31</v>
      </c>
      <c r="C40" s="23">
        <v>6.08</v>
      </c>
      <c r="D40" s="23">
        <f t="shared" ref="D40:D41" si="6">_xlfn.CEILING.MATH(B40,1,)</f>
        <v>4</v>
      </c>
      <c r="E40" s="23">
        <f t="shared" ref="E40:E41" si="7">_xlfn.CEILING.MATH(C40,1,)</f>
        <v>7</v>
      </c>
      <c r="F40" s="23">
        <f t="shared" ref="F40:F41" si="8">MAX(D40:E40)</f>
        <v>7</v>
      </c>
    </row>
    <row r="41" spans="1:6" x14ac:dyDescent="0.35">
      <c r="A41" s="23" t="s">
        <v>40</v>
      </c>
      <c r="B41" s="23">
        <v>3.66</v>
      </c>
      <c r="C41" s="23">
        <v>6.43</v>
      </c>
      <c r="D41" s="23">
        <f t="shared" si="6"/>
        <v>4</v>
      </c>
      <c r="E41" s="23">
        <f t="shared" si="7"/>
        <v>7</v>
      </c>
      <c r="F41" s="23">
        <f t="shared" si="8"/>
        <v>7</v>
      </c>
    </row>
    <row r="42" spans="1:6" x14ac:dyDescent="0.35">
      <c r="A42" s="23"/>
      <c r="B42" s="23"/>
      <c r="C42" s="23"/>
      <c r="D42" s="23"/>
      <c r="E42" s="23"/>
      <c r="F42" s="23"/>
    </row>
    <row r="43" spans="1:6" x14ac:dyDescent="0.35">
      <c r="A43" s="23"/>
      <c r="B43" s="23"/>
      <c r="C43" s="23"/>
      <c r="D43" s="23"/>
      <c r="E43" s="23"/>
      <c r="F43" s="23"/>
    </row>
    <row r="44" spans="1:6" x14ac:dyDescent="0.35">
      <c r="A44" s="23"/>
      <c r="B44" s="23"/>
      <c r="C44" s="23"/>
      <c r="D44" s="23"/>
      <c r="E44" s="23"/>
      <c r="F44" s="23"/>
    </row>
  </sheetData>
  <mergeCells count="15">
    <mergeCell ref="B5:C5"/>
    <mergeCell ref="D5:E5"/>
    <mergeCell ref="F5:F6"/>
    <mergeCell ref="A5:A6"/>
    <mergeCell ref="A3:F4"/>
    <mergeCell ref="A37:A38"/>
    <mergeCell ref="B37:C37"/>
    <mergeCell ref="D37:E37"/>
    <mergeCell ref="F37:F38"/>
    <mergeCell ref="A19:F20"/>
    <mergeCell ref="A21:A22"/>
    <mergeCell ref="B21:C21"/>
    <mergeCell ref="D21:E21"/>
    <mergeCell ref="F21:F22"/>
    <mergeCell ref="A35:F3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R40"/>
  <sheetViews>
    <sheetView zoomScale="70" zoomScaleNormal="70" workbookViewId="0">
      <selection activeCell="AC15" sqref="AC15"/>
    </sheetView>
  </sheetViews>
  <sheetFormatPr defaultRowHeight="14.5" x14ac:dyDescent="0.35"/>
  <cols>
    <col min="1" max="1" width="3.26953125" customWidth="1"/>
    <col min="2" max="7" width="4.453125" bestFit="1" customWidth="1"/>
    <col min="8" max="8" width="5" bestFit="1" customWidth="1"/>
    <col min="9" max="9" width="4.453125" bestFit="1" customWidth="1"/>
    <col min="10" max="10" width="5" bestFit="1" customWidth="1"/>
    <col min="11" max="11" width="3.26953125" customWidth="1"/>
    <col min="12" max="12" width="3.7265625" bestFit="1" customWidth="1"/>
    <col min="13" max="17" width="5" bestFit="1" customWidth="1"/>
    <col min="18" max="18" width="4.453125" bestFit="1" customWidth="1"/>
    <col min="19" max="19" width="5" bestFit="1" customWidth="1"/>
    <col min="20" max="20" width="4.453125" bestFit="1" customWidth="1"/>
    <col min="21" max="21" width="8.26953125" customWidth="1"/>
    <col min="22" max="22" width="12.453125" bestFit="1" customWidth="1"/>
    <col min="23" max="23" width="9.1796875" bestFit="1" customWidth="1"/>
    <col min="24" max="24" width="12.453125" bestFit="1" customWidth="1"/>
    <col min="25" max="25" width="9.26953125" bestFit="1" customWidth="1"/>
    <col min="26" max="26" width="6.7265625" bestFit="1" customWidth="1"/>
    <col min="27" max="27" width="10.7265625" bestFit="1" customWidth="1"/>
    <col min="28" max="28" width="3.453125" bestFit="1" customWidth="1"/>
    <col min="29" max="29" width="4.1796875" bestFit="1" customWidth="1"/>
    <col min="30" max="33" width="3.453125" bestFit="1" customWidth="1"/>
    <col min="34" max="34" width="4.453125" bestFit="1" customWidth="1"/>
    <col min="35" max="35" width="12.26953125" bestFit="1" customWidth="1"/>
    <col min="43" max="43" width="9.1796875" customWidth="1"/>
  </cols>
  <sheetData>
    <row r="1" spans="2:44" x14ac:dyDescent="0.35">
      <c r="B1" s="24" t="s">
        <v>27</v>
      </c>
      <c r="C1" s="24"/>
      <c r="D1" s="24"/>
      <c r="E1" s="24"/>
      <c r="F1" s="24"/>
      <c r="G1" s="24"/>
      <c r="H1" s="24"/>
      <c r="I1" s="24"/>
      <c r="J1" s="24"/>
      <c r="L1" s="24" t="s">
        <v>27</v>
      </c>
      <c r="M1" s="24"/>
      <c r="N1" s="24"/>
      <c r="O1" s="24"/>
      <c r="P1" s="24"/>
      <c r="Q1" s="24"/>
      <c r="R1" s="24"/>
      <c r="S1" s="24"/>
      <c r="T1" s="24"/>
      <c r="AJ1" s="1" t="s">
        <v>0</v>
      </c>
      <c r="AK1" s="1" t="s">
        <v>1</v>
      </c>
      <c r="AL1" s="1" t="s">
        <v>23</v>
      </c>
      <c r="AM1" s="1" t="s">
        <v>2</v>
      </c>
      <c r="AN1" s="1" t="s">
        <v>3</v>
      </c>
      <c r="AO1" s="1" t="s">
        <v>4</v>
      </c>
      <c r="AP1" s="1" t="s">
        <v>5</v>
      </c>
      <c r="AQ1" s="1" t="s">
        <v>6</v>
      </c>
    </row>
    <row r="2" spans="2:44" x14ac:dyDescent="0.35">
      <c r="B2" s="1" t="s">
        <v>24</v>
      </c>
      <c r="C2" s="1" t="s">
        <v>0</v>
      </c>
      <c r="D2" s="1" t="s">
        <v>1</v>
      </c>
      <c r="E2" s="1" t="s">
        <v>23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L2" s="1" t="s">
        <v>18</v>
      </c>
      <c r="M2" s="1" t="s">
        <v>0</v>
      </c>
      <c r="N2" s="1" t="s">
        <v>1</v>
      </c>
      <c r="O2" s="1" t="s">
        <v>23</v>
      </c>
      <c r="P2" s="1" t="s">
        <v>2</v>
      </c>
      <c r="Q2" s="1" t="s">
        <v>3</v>
      </c>
      <c r="R2" s="1" t="s">
        <v>4</v>
      </c>
      <c r="S2" s="1" t="s">
        <v>5</v>
      </c>
      <c r="T2" s="1" t="s">
        <v>6</v>
      </c>
      <c r="V2" s="17" t="s">
        <v>10</v>
      </c>
      <c r="W2" s="17" t="s">
        <v>11</v>
      </c>
      <c r="X2" s="17" t="s">
        <v>12</v>
      </c>
      <c r="Y2" s="17" t="s">
        <v>14</v>
      </c>
      <c r="Z2" s="17" t="s">
        <v>44</v>
      </c>
      <c r="AA2" s="17" t="s">
        <v>45</v>
      </c>
      <c r="AI2" s="1" t="s">
        <v>15</v>
      </c>
      <c r="AJ2" s="1">
        <f t="shared" ref="AJ2:AQ2" si="0">+SUM(C3:C13)</f>
        <v>0</v>
      </c>
      <c r="AK2" s="1">
        <f t="shared" si="0"/>
        <v>0</v>
      </c>
      <c r="AL2" s="1">
        <f t="shared" si="0"/>
        <v>18</v>
      </c>
      <c r="AM2" s="1">
        <f t="shared" si="0"/>
        <v>15</v>
      </c>
      <c r="AN2" s="1">
        <f t="shared" si="0"/>
        <v>0</v>
      </c>
      <c r="AO2" s="1">
        <f t="shared" si="0"/>
        <v>0</v>
      </c>
      <c r="AP2" s="1">
        <f t="shared" si="0"/>
        <v>0</v>
      </c>
      <c r="AQ2" s="1">
        <f t="shared" si="0"/>
        <v>0</v>
      </c>
    </row>
    <row r="3" spans="2:44" x14ac:dyDescent="0.35">
      <c r="B3" s="1" t="s">
        <v>0</v>
      </c>
      <c r="C3" s="1"/>
      <c r="D3" s="1"/>
      <c r="E3" s="1"/>
      <c r="F3" s="1">
        <v>10</v>
      </c>
      <c r="G3" s="1"/>
      <c r="H3" s="1"/>
      <c r="I3" s="1"/>
      <c r="J3" s="1"/>
      <c r="L3" s="1" t="s">
        <v>0</v>
      </c>
      <c r="M3" s="1"/>
      <c r="N3" s="1"/>
      <c r="O3" s="1"/>
      <c r="P3" s="1"/>
      <c r="Q3" s="1"/>
      <c r="R3" s="1"/>
      <c r="S3" s="1"/>
      <c r="T3" s="1"/>
      <c r="V3" s="17">
        <v>15</v>
      </c>
      <c r="W3" s="17">
        <v>15</v>
      </c>
      <c r="X3" s="17">
        <v>0.5</v>
      </c>
      <c r="Y3" s="18">
        <v>0.95</v>
      </c>
      <c r="Z3" s="17">
        <v>15</v>
      </c>
      <c r="AA3" s="17">
        <v>250</v>
      </c>
      <c r="AI3" s="1" t="s">
        <v>16</v>
      </c>
      <c r="AJ3" s="1">
        <f>+SUM(C3:J3)</f>
        <v>10</v>
      </c>
      <c r="AK3" s="1">
        <f>+SUM(C4:J4)</f>
        <v>5</v>
      </c>
      <c r="AL3" s="1">
        <f>+SUM(C5:J5)</f>
        <v>0</v>
      </c>
      <c r="AM3" s="1">
        <f>+SUM(C6:J6)</f>
        <v>0</v>
      </c>
      <c r="AN3" s="1">
        <f>+SUM(C7:J7)</f>
        <v>15</v>
      </c>
      <c r="AO3" s="1">
        <f>+SUM(C8:J8)</f>
        <v>3</v>
      </c>
      <c r="AP3" s="1">
        <f>+SUM(C9:J9)</f>
        <v>0</v>
      </c>
      <c r="AQ3" s="1">
        <f>+SUM(C10:J10)</f>
        <v>0</v>
      </c>
    </row>
    <row r="4" spans="2:44" x14ac:dyDescent="0.35">
      <c r="B4" s="1" t="s">
        <v>1</v>
      </c>
      <c r="C4" s="1"/>
      <c r="D4" s="1"/>
      <c r="E4" s="1"/>
      <c r="F4" s="1">
        <v>5</v>
      </c>
      <c r="G4" s="1"/>
      <c r="H4" s="1"/>
      <c r="I4" s="1"/>
      <c r="J4" s="1"/>
      <c r="L4" s="1" t="s">
        <v>1</v>
      </c>
      <c r="M4" s="1"/>
      <c r="N4" s="1"/>
      <c r="O4" s="1"/>
      <c r="P4" s="1"/>
      <c r="Q4" s="1"/>
      <c r="R4" s="1"/>
      <c r="S4" s="1"/>
      <c r="T4" s="1"/>
      <c r="AI4" s="1" t="s">
        <v>17</v>
      </c>
      <c r="AJ4" s="1">
        <f>+AJ2-AJ3</f>
        <v>-10</v>
      </c>
      <c r="AK4" s="1">
        <f t="shared" ref="AK4:AQ4" si="1">+AK2-AK3</f>
        <v>-5</v>
      </c>
      <c r="AL4" s="1">
        <f t="shared" si="1"/>
        <v>18</v>
      </c>
      <c r="AM4" s="1">
        <f t="shared" si="1"/>
        <v>15</v>
      </c>
      <c r="AN4" s="1">
        <f t="shared" si="1"/>
        <v>-15</v>
      </c>
      <c r="AO4" s="1">
        <f t="shared" si="1"/>
        <v>-3</v>
      </c>
      <c r="AP4" s="1">
        <f t="shared" si="1"/>
        <v>0</v>
      </c>
      <c r="AQ4" s="1">
        <f t="shared" si="1"/>
        <v>0</v>
      </c>
      <c r="AR4" s="1">
        <f>SUM(AJ4:AQ4)</f>
        <v>0</v>
      </c>
    </row>
    <row r="5" spans="2:44" x14ac:dyDescent="0.35">
      <c r="B5" s="1" t="s">
        <v>23</v>
      </c>
      <c r="C5" s="1"/>
      <c r="D5" s="1"/>
      <c r="E5" s="1"/>
      <c r="F5" s="1"/>
      <c r="G5" s="1"/>
      <c r="H5" s="1"/>
      <c r="I5" s="1"/>
      <c r="J5" s="1"/>
      <c r="L5" s="1" t="s">
        <v>23</v>
      </c>
      <c r="M5" s="1"/>
      <c r="N5" s="1"/>
      <c r="O5" s="1"/>
      <c r="P5" s="1"/>
      <c r="Q5" s="1">
        <v>15</v>
      </c>
      <c r="R5" s="1">
        <v>3</v>
      </c>
      <c r="S5" s="1"/>
      <c r="T5" s="1"/>
      <c r="V5" t="s">
        <v>48</v>
      </c>
      <c r="W5">
        <f>CEILING(W6,1)</f>
        <v>6</v>
      </c>
      <c r="X5" t="s">
        <v>41</v>
      </c>
    </row>
    <row r="6" spans="2:44" x14ac:dyDescent="0.35">
      <c r="B6" s="1" t="s">
        <v>2</v>
      </c>
      <c r="C6" s="1"/>
      <c r="D6" s="1"/>
      <c r="E6" s="1"/>
      <c r="F6" s="1"/>
      <c r="G6" s="1"/>
      <c r="H6" s="1"/>
      <c r="I6" s="1"/>
      <c r="J6" s="1"/>
      <c r="L6" s="1" t="s">
        <v>2</v>
      </c>
      <c r="M6" s="1">
        <v>10</v>
      </c>
      <c r="N6" s="1">
        <v>5</v>
      </c>
      <c r="O6" s="1"/>
      <c r="P6" s="1"/>
      <c r="Q6" s="1"/>
      <c r="R6" s="1"/>
      <c r="S6" s="1"/>
      <c r="T6" s="1"/>
      <c r="V6" t="s">
        <v>49</v>
      </c>
      <c r="W6" s="16">
        <f>+W7/(Y3)</f>
        <v>5.3421052631578956</v>
      </c>
      <c r="AI6" t="s">
        <v>43</v>
      </c>
      <c r="AJ6">
        <f>SUM(M3:T3)</f>
        <v>0</v>
      </c>
      <c r="AK6">
        <f>SUM(M4:T4)</f>
        <v>0</v>
      </c>
      <c r="AL6">
        <f>SUM(M5:T5)</f>
        <v>18</v>
      </c>
      <c r="AM6">
        <f>SUM(M6:T6)</f>
        <v>15</v>
      </c>
      <c r="AN6">
        <f>SUM(M7:T7)</f>
        <v>0</v>
      </c>
      <c r="AO6">
        <f>SUM(M8:T8)</f>
        <v>0</v>
      </c>
      <c r="AP6">
        <f>SUM(M9:T9)</f>
        <v>0</v>
      </c>
      <c r="AQ6">
        <f>SUM(M10:T10)</f>
        <v>0</v>
      </c>
    </row>
    <row r="7" spans="2:44" x14ac:dyDescent="0.35">
      <c r="B7" s="1" t="s">
        <v>3</v>
      </c>
      <c r="C7" s="1"/>
      <c r="D7" s="1"/>
      <c r="E7" s="1">
        <v>15</v>
      </c>
      <c r="F7" s="1"/>
      <c r="G7" s="1"/>
      <c r="H7" s="1"/>
      <c r="I7" s="1"/>
      <c r="J7" s="1"/>
      <c r="L7" s="1" t="s">
        <v>3</v>
      </c>
      <c r="M7" s="1"/>
      <c r="N7" s="1"/>
      <c r="O7" s="1"/>
      <c r="P7" s="1"/>
      <c r="Q7" s="1"/>
      <c r="R7" s="1"/>
      <c r="S7" s="1"/>
      <c r="T7" s="1"/>
      <c r="V7" t="s">
        <v>8</v>
      </c>
      <c r="W7" s="16">
        <f>+W8+W9</f>
        <v>5.0750000000000002</v>
      </c>
      <c r="X7" t="s">
        <v>7</v>
      </c>
      <c r="AI7" s="17" t="s">
        <v>20</v>
      </c>
      <c r="AJ7" s="1" t="s">
        <v>0</v>
      </c>
      <c r="AK7" s="1" t="s">
        <v>1</v>
      </c>
      <c r="AL7" s="1" t="s">
        <v>23</v>
      </c>
      <c r="AM7" s="1" t="s">
        <v>2</v>
      </c>
      <c r="AN7" s="1" t="s">
        <v>3</v>
      </c>
      <c r="AO7" s="1" t="s">
        <v>4</v>
      </c>
      <c r="AP7" s="1" t="s">
        <v>5</v>
      </c>
      <c r="AQ7" s="1" t="s">
        <v>6</v>
      </c>
    </row>
    <row r="8" spans="2:44" x14ac:dyDescent="0.35">
      <c r="B8" s="1" t="s">
        <v>4</v>
      </c>
      <c r="C8" s="1"/>
      <c r="D8" s="1"/>
      <c r="E8" s="1">
        <v>3</v>
      </c>
      <c r="F8" s="1"/>
      <c r="G8" s="1"/>
      <c r="H8" s="1"/>
      <c r="I8" s="1"/>
      <c r="J8" s="1"/>
      <c r="L8" s="1" t="s">
        <v>4</v>
      </c>
      <c r="M8" s="1"/>
      <c r="N8" s="1"/>
      <c r="O8" s="1"/>
      <c r="P8" s="1"/>
      <c r="Q8" s="1"/>
      <c r="R8" s="1"/>
      <c r="S8" s="1"/>
      <c r="T8" s="1"/>
      <c r="V8" t="s">
        <v>46</v>
      </c>
      <c r="W8" s="16">
        <f>+SUMPRODUCT(C3:J13,C29:J39)/3600</f>
        <v>2.0861111111111112</v>
      </c>
      <c r="X8" t="s">
        <v>7</v>
      </c>
      <c r="Y8" s="22">
        <f>+W8*3600</f>
        <v>7510.0000000000009</v>
      </c>
      <c r="Z8" t="s">
        <v>22</v>
      </c>
      <c r="AJ8">
        <f>IF(AJ4&gt;0,AJ4,0)</f>
        <v>0</v>
      </c>
      <c r="AK8">
        <f t="shared" ref="AK8" si="2">IF(AK4&gt;0,AK4,0)</f>
        <v>0</v>
      </c>
      <c r="AL8">
        <f>IF(AL4&gt;0,AL4,0)</f>
        <v>18</v>
      </c>
      <c r="AM8">
        <f t="shared" ref="AM8:AQ8" si="3">IF(AM4&gt;0,AM4,0)</f>
        <v>15</v>
      </c>
      <c r="AN8">
        <f t="shared" si="3"/>
        <v>0</v>
      </c>
      <c r="AO8">
        <f t="shared" si="3"/>
        <v>0</v>
      </c>
      <c r="AP8">
        <f t="shared" si="3"/>
        <v>0</v>
      </c>
      <c r="AQ8">
        <f t="shared" si="3"/>
        <v>0</v>
      </c>
    </row>
    <row r="9" spans="2:44" x14ac:dyDescent="0.35">
      <c r="B9" s="1" t="s">
        <v>5</v>
      </c>
      <c r="C9" s="1"/>
      <c r="D9" s="1"/>
      <c r="E9" s="1"/>
      <c r="F9" s="1"/>
      <c r="G9" s="1"/>
      <c r="H9" s="1"/>
      <c r="I9" s="1"/>
      <c r="J9" s="1"/>
      <c r="L9" s="1" t="s">
        <v>5</v>
      </c>
      <c r="M9" s="1"/>
      <c r="N9" s="1"/>
      <c r="O9" s="1"/>
      <c r="P9" s="1"/>
      <c r="Q9" s="1"/>
      <c r="R9" s="1"/>
      <c r="S9" s="1"/>
      <c r="T9" s="1"/>
      <c r="V9" t="s">
        <v>47</v>
      </c>
      <c r="W9" s="16">
        <f>+SUMPRODUCT(M3:T13,M29:T39)/3600</f>
        <v>2.9888888888888889</v>
      </c>
      <c r="X9" t="s">
        <v>7</v>
      </c>
      <c r="Y9">
        <f>+W9*3600</f>
        <v>10760</v>
      </c>
      <c r="Z9" t="s">
        <v>22</v>
      </c>
      <c r="AJ9" t="str">
        <f>IF(AJ8=AJ6,"OK","ATT")</f>
        <v>OK</v>
      </c>
      <c r="AK9" t="str">
        <f t="shared" ref="AK9:AQ9" si="4">IF(AK8=AK6,"OK","ATT")</f>
        <v>OK</v>
      </c>
      <c r="AL9" t="str">
        <f t="shared" si="4"/>
        <v>OK</v>
      </c>
      <c r="AM9" t="str">
        <f t="shared" si="4"/>
        <v>OK</v>
      </c>
      <c r="AN9" t="str">
        <f t="shared" si="4"/>
        <v>OK</v>
      </c>
      <c r="AO9" t="str">
        <f t="shared" si="4"/>
        <v>OK</v>
      </c>
      <c r="AP9" t="str">
        <f t="shared" si="4"/>
        <v>OK</v>
      </c>
      <c r="AQ9" t="str">
        <f t="shared" si="4"/>
        <v>OK</v>
      </c>
    </row>
    <row r="10" spans="2:44" x14ac:dyDescent="0.35">
      <c r="B10" s="1" t="s">
        <v>6</v>
      </c>
      <c r="C10" s="1"/>
      <c r="D10" s="1"/>
      <c r="E10" s="1"/>
      <c r="F10" s="1"/>
      <c r="G10" s="1"/>
      <c r="H10" s="1"/>
      <c r="I10" s="1"/>
      <c r="J10" s="1"/>
      <c r="L10" s="1" t="s">
        <v>6</v>
      </c>
      <c r="M10" s="1"/>
      <c r="N10" s="1"/>
      <c r="O10" s="1"/>
      <c r="P10" s="1"/>
      <c r="Q10" s="1"/>
      <c r="R10" s="1"/>
      <c r="S10" s="1"/>
      <c r="T10" s="1"/>
      <c r="V10" t="s">
        <v>21</v>
      </c>
      <c r="W10" s="19">
        <f>+((SUMPRODUCT(C3:J13,C16:J26)+SUMPRODUCT(M3:T13,M16:T26))/W5*Z3*AA3)/1000</f>
        <v>5400</v>
      </c>
      <c r="X10" t="s">
        <v>42</v>
      </c>
    </row>
    <row r="11" spans="2:44" x14ac:dyDescent="0.35">
      <c r="B11" s="1"/>
      <c r="C11" s="1"/>
      <c r="D11" s="1"/>
      <c r="E11" s="1"/>
      <c r="F11" s="1"/>
      <c r="G11" s="1"/>
      <c r="H11" s="1"/>
      <c r="I11" s="1"/>
      <c r="J11" s="1"/>
      <c r="L11" s="1"/>
      <c r="M11" s="1"/>
      <c r="N11" s="1"/>
      <c r="O11" s="1"/>
      <c r="P11" s="1"/>
      <c r="Q11" s="1"/>
      <c r="R11" s="1"/>
      <c r="S11" s="1"/>
      <c r="T11" s="1"/>
      <c r="AI11" s="17"/>
      <c r="AJ11" s="20">
        <f t="shared" ref="AJ11:AQ11" si="5">IF(AJ4&lt;0,-AJ4,0)</f>
        <v>10</v>
      </c>
      <c r="AK11" s="20">
        <f t="shared" si="5"/>
        <v>5</v>
      </c>
      <c r="AL11" s="20">
        <f t="shared" si="5"/>
        <v>0</v>
      </c>
      <c r="AM11" s="20">
        <f t="shared" si="5"/>
        <v>0</v>
      </c>
      <c r="AN11" s="20">
        <f t="shared" si="5"/>
        <v>15</v>
      </c>
      <c r="AO11" s="20">
        <f t="shared" si="5"/>
        <v>3</v>
      </c>
      <c r="AP11" s="20">
        <f t="shared" si="5"/>
        <v>0</v>
      </c>
      <c r="AQ11" s="20">
        <f t="shared" si="5"/>
        <v>0</v>
      </c>
    </row>
    <row r="12" spans="2:44" x14ac:dyDescent="0.35">
      <c r="B12" s="1"/>
      <c r="C12" s="1"/>
      <c r="D12" s="1"/>
      <c r="E12" s="1"/>
      <c r="F12" s="1"/>
      <c r="G12" s="1"/>
      <c r="H12" s="1"/>
      <c r="I12" s="1"/>
      <c r="J12" s="1"/>
      <c r="L12" s="1"/>
      <c r="M12" s="1"/>
      <c r="N12" s="1"/>
      <c r="O12" s="1"/>
      <c r="P12" s="1"/>
      <c r="Q12" s="1"/>
      <c r="R12" s="1"/>
      <c r="S12" s="1"/>
      <c r="T12" s="1"/>
      <c r="AI12" s="17" t="s">
        <v>19</v>
      </c>
      <c r="AJ12" s="1" t="s">
        <v>0</v>
      </c>
      <c r="AK12" s="1" t="s">
        <v>1</v>
      </c>
      <c r="AL12" s="1" t="s">
        <v>23</v>
      </c>
      <c r="AM12" s="1" t="s">
        <v>2</v>
      </c>
      <c r="AN12" s="1" t="s">
        <v>3</v>
      </c>
      <c r="AO12" s="1" t="s">
        <v>4</v>
      </c>
      <c r="AP12" s="1" t="s">
        <v>5</v>
      </c>
      <c r="AQ12" s="1" t="s">
        <v>6</v>
      </c>
    </row>
    <row r="13" spans="2:44" x14ac:dyDescent="0.35">
      <c r="B13" s="1"/>
      <c r="C13" s="1"/>
      <c r="D13" s="1"/>
      <c r="E13" s="1"/>
      <c r="F13" s="1"/>
      <c r="G13" s="1"/>
      <c r="H13" s="1"/>
      <c r="I13" s="1"/>
      <c r="J13" s="1"/>
      <c r="L13" s="1"/>
      <c r="M13" s="1"/>
      <c r="N13" s="1"/>
      <c r="O13" s="1"/>
      <c r="P13" s="1"/>
      <c r="Q13" s="1"/>
      <c r="R13" s="1"/>
      <c r="S13" s="1"/>
      <c r="T13" s="1"/>
      <c r="AJ13">
        <f>SUM(M3:M13)</f>
        <v>10</v>
      </c>
      <c r="AK13">
        <f t="shared" ref="AK13:AQ13" si="6">SUM(N3:N13)</f>
        <v>5</v>
      </c>
      <c r="AL13">
        <f t="shared" si="6"/>
        <v>0</v>
      </c>
      <c r="AM13">
        <f t="shared" si="6"/>
        <v>0</v>
      </c>
      <c r="AN13">
        <f t="shared" si="6"/>
        <v>15</v>
      </c>
      <c r="AO13">
        <f t="shared" si="6"/>
        <v>3</v>
      </c>
      <c r="AP13">
        <f t="shared" si="6"/>
        <v>0</v>
      </c>
      <c r="AQ13">
        <f t="shared" si="6"/>
        <v>0</v>
      </c>
    </row>
    <row r="14" spans="2:44" x14ac:dyDescent="0.35">
      <c r="AJ14" t="str">
        <f>IF(AJ13=AJ11,"OK","ATT")</f>
        <v>OK</v>
      </c>
      <c r="AK14" t="str">
        <f t="shared" ref="AK14:AQ14" si="7">IF(AK13=AK11,"OK","ATT")</f>
        <v>OK</v>
      </c>
      <c r="AL14" t="str">
        <f t="shared" si="7"/>
        <v>OK</v>
      </c>
      <c r="AM14" t="str">
        <f t="shared" si="7"/>
        <v>OK</v>
      </c>
      <c r="AN14" t="str">
        <f t="shared" si="7"/>
        <v>OK</v>
      </c>
      <c r="AO14" t="str">
        <f t="shared" si="7"/>
        <v>OK</v>
      </c>
      <c r="AP14" t="str">
        <f t="shared" si="7"/>
        <v>OK</v>
      </c>
      <c r="AQ14" t="str">
        <f t="shared" si="7"/>
        <v>OK</v>
      </c>
    </row>
    <row r="15" spans="2:44" x14ac:dyDescent="0.35">
      <c r="B15" s="1" t="s">
        <v>13</v>
      </c>
      <c r="C15" s="1" t="s">
        <v>0</v>
      </c>
      <c r="D15" s="1" t="s">
        <v>1</v>
      </c>
      <c r="E15" s="1" t="s">
        <v>23</v>
      </c>
      <c r="F15" s="1" t="s">
        <v>2</v>
      </c>
      <c r="G15" s="1" t="s">
        <v>3</v>
      </c>
      <c r="H15" s="1" t="s">
        <v>4</v>
      </c>
      <c r="I15" s="1" t="s">
        <v>5</v>
      </c>
      <c r="J15" s="1" t="s">
        <v>6</v>
      </c>
      <c r="L15" s="1" t="s">
        <v>13</v>
      </c>
      <c r="M15" s="1" t="s">
        <v>0</v>
      </c>
      <c r="N15" s="1" t="s">
        <v>1</v>
      </c>
      <c r="O15" s="1" t="s">
        <v>23</v>
      </c>
      <c r="P15" s="1" t="s">
        <v>2</v>
      </c>
      <c r="Q15" s="1" t="s">
        <v>3</v>
      </c>
      <c r="R15" s="1" t="s">
        <v>4</v>
      </c>
      <c r="S15" s="1" t="s">
        <v>5</v>
      </c>
      <c r="T15" s="1" t="s">
        <v>6</v>
      </c>
    </row>
    <row r="16" spans="2:44" x14ac:dyDescent="0.35">
      <c r="B16" s="1" t="s">
        <v>0</v>
      </c>
      <c r="C16" s="1"/>
      <c r="D16" s="1"/>
      <c r="E16" s="1"/>
      <c r="F16" s="1">
        <v>100</v>
      </c>
      <c r="G16" s="1"/>
      <c r="H16" s="1"/>
      <c r="I16" s="1"/>
      <c r="J16" s="1"/>
      <c r="L16" s="1" t="s">
        <v>0</v>
      </c>
      <c r="M16" s="1"/>
      <c r="N16" s="1"/>
      <c r="O16" s="1"/>
      <c r="P16" s="1"/>
      <c r="Q16" s="1"/>
      <c r="R16" s="1"/>
      <c r="S16" s="1"/>
      <c r="T16" s="1"/>
    </row>
    <row r="17" spans="2:20" x14ac:dyDescent="0.35">
      <c r="B17" s="1" t="s">
        <v>1</v>
      </c>
      <c r="C17" s="1"/>
      <c r="D17" s="1"/>
      <c r="E17" s="1"/>
      <c r="F17" s="1">
        <v>140</v>
      </c>
      <c r="G17" s="1"/>
      <c r="H17" s="1"/>
      <c r="I17" s="1"/>
      <c r="J17" s="1"/>
      <c r="L17" s="1" t="s">
        <v>1</v>
      </c>
      <c r="M17" s="1"/>
      <c r="N17" s="1"/>
      <c r="O17" s="1"/>
      <c r="P17" s="1"/>
      <c r="Q17" s="1"/>
      <c r="R17" s="1"/>
      <c r="S17" s="1"/>
      <c r="T17" s="1"/>
    </row>
    <row r="18" spans="2:20" x14ac:dyDescent="0.35">
      <c r="B18" s="1" t="s">
        <v>23</v>
      </c>
      <c r="C18" s="1"/>
      <c r="D18" s="1"/>
      <c r="E18" s="1"/>
      <c r="F18" s="1"/>
      <c r="G18" s="1"/>
      <c r="H18" s="1"/>
      <c r="I18" s="1"/>
      <c r="J18" s="1"/>
      <c r="L18" s="1" t="s">
        <v>23</v>
      </c>
      <c r="M18" s="1"/>
      <c r="N18" s="1"/>
      <c r="O18" s="1"/>
      <c r="P18" s="1"/>
      <c r="Q18" s="1">
        <v>220</v>
      </c>
      <c r="R18" s="1">
        <v>60</v>
      </c>
      <c r="S18" s="1"/>
      <c r="T18" s="1"/>
    </row>
    <row r="19" spans="2:20" x14ac:dyDescent="0.35">
      <c r="B19" s="1" t="s">
        <v>2</v>
      </c>
      <c r="C19" s="1"/>
      <c r="D19" s="1"/>
      <c r="E19" s="1"/>
      <c r="F19" s="1"/>
      <c r="G19" s="1"/>
      <c r="H19" s="1"/>
      <c r="I19" s="1"/>
      <c r="J19" s="1"/>
      <c r="L19" s="1" t="s">
        <v>2</v>
      </c>
      <c r="M19" s="1">
        <v>140</v>
      </c>
      <c r="N19" s="1">
        <v>100</v>
      </c>
      <c r="O19" s="1"/>
      <c r="P19" s="1"/>
      <c r="Q19" s="1"/>
      <c r="R19" s="1"/>
      <c r="S19" s="1"/>
      <c r="T19" s="1"/>
    </row>
    <row r="20" spans="2:20" x14ac:dyDescent="0.35">
      <c r="B20" s="1" t="s">
        <v>3</v>
      </c>
      <c r="C20" s="1"/>
      <c r="D20" s="1"/>
      <c r="E20" s="1">
        <v>60</v>
      </c>
      <c r="F20" s="1"/>
      <c r="G20" s="1"/>
      <c r="H20" s="1"/>
      <c r="I20" s="1"/>
      <c r="J20" s="1"/>
      <c r="L20" s="1" t="s">
        <v>3</v>
      </c>
      <c r="M20" s="1"/>
      <c r="N20" s="1"/>
      <c r="O20" s="1"/>
      <c r="P20" s="1"/>
      <c r="Q20" s="1"/>
      <c r="R20" s="1"/>
      <c r="S20" s="1"/>
      <c r="T20" s="1"/>
    </row>
    <row r="21" spans="2:20" x14ac:dyDescent="0.35">
      <c r="B21" s="1" t="s">
        <v>4</v>
      </c>
      <c r="C21" s="1"/>
      <c r="D21" s="1"/>
      <c r="E21" s="1">
        <v>220</v>
      </c>
      <c r="F21" s="1"/>
      <c r="G21" s="1"/>
      <c r="H21" s="1"/>
      <c r="I21" s="1"/>
      <c r="J21" s="1"/>
      <c r="L21" s="1" t="s">
        <v>4</v>
      </c>
      <c r="M21" s="1"/>
      <c r="N21" s="1"/>
      <c r="O21" s="1"/>
      <c r="P21" s="1"/>
      <c r="Q21" s="1"/>
      <c r="R21" s="1"/>
      <c r="S21" s="1"/>
      <c r="T21" s="1"/>
    </row>
    <row r="22" spans="2:20" x14ac:dyDescent="0.35">
      <c r="B22" s="1" t="s">
        <v>5</v>
      </c>
      <c r="C22" s="1"/>
      <c r="D22" s="1"/>
      <c r="E22" s="1"/>
      <c r="F22" s="1"/>
      <c r="G22" s="1"/>
      <c r="H22" s="1"/>
      <c r="I22" s="1"/>
      <c r="J22" s="1"/>
      <c r="L22" s="1" t="s">
        <v>5</v>
      </c>
      <c r="M22" s="1"/>
      <c r="N22" s="1"/>
      <c r="O22" s="1"/>
      <c r="P22" s="1"/>
      <c r="Q22" s="1"/>
      <c r="R22" s="1"/>
      <c r="S22" s="1"/>
      <c r="T22" s="1"/>
    </row>
    <row r="23" spans="2:20" x14ac:dyDescent="0.35">
      <c r="B23" s="1" t="s">
        <v>6</v>
      </c>
      <c r="C23" s="1"/>
      <c r="D23" s="1"/>
      <c r="E23" s="1"/>
      <c r="F23" s="1"/>
      <c r="G23" s="1"/>
      <c r="H23" s="1"/>
      <c r="I23" s="1"/>
      <c r="J23" s="1"/>
      <c r="L23" s="1" t="s">
        <v>6</v>
      </c>
      <c r="M23" s="1"/>
      <c r="N23" s="1"/>
      <c r="O23" s="1"/>
      <c r="P23" s="1"/>
      <c r="Q23" s="1"/>
      <c r="R23" s="1"/>
      <c r="S23" s="1"/>
      <c r="T23" s="1"/>
    </row>
    <row r="24" spans="2:20" x14ac:dyDescent="0.35">
      <c r="B24" s="1"/>
      <c r="C24" s="1"/>
      <c r="D24" s="1"/>
      <c r="E24" s="1"/>
      <c r="F24" s="1"/>
      <c r="G24" s="1"/>
      <c r="H24" s="1"/>
      <c r="I24" s="1"/>
      <c r="J24" s="1"/>
      <c r="L24" s="1"/>
      <c r="M24" s="1"/>
      <c r="N24" s="1"/>
      <c r="O24" s="1"/>
      <c r="P24" s="1"/>
      <c r="Q24" s="1"/>
      <c r="R24" s="1"/>
      <c r="S24" s="1"/>
      <c r="T24" s="1"/>
    </row>
    <row r="25" spans="2:20" x14ac:dyDescent="0.35">
      <c r="B25" s="1"/>
      <c r="C25" s="1"/>
      <c r="D25" s="1"/>
      <c r="E25" s="1"/>
      <c r="F25" s="1"/>
      <c r="G25" s="1"/>
      <c r="H25" s="1"/>
      <c r="I25" s="1"/>
      <c r="J25" s="1"/>
      <c r="L25" s="1"/>
      <c r="M25" s="1"/>
      <c r="N25" s="1"/>
      <c r="O25" s="1"/>
      <c r="P25" s="1"/>
      <c r="Q25" s="1"/>
      <c r="R25" s="1"/>
      <c r="S25" s="1"/>
      <c r="T25" s="1"/>
    </row>
    <row r="26" spans="2:20" x14ac:dyDescent="0.35">
      <c r="B26" s="1"/>
      <c r="C26" s="1"/>
      <c r="D26" s="1"/>
      <c r="E26" s="1"/>
      <c r="F26" s="1"/>
      <c r="G26" s="1"/>
      <c r="H26" s="1"/>
      <c r="I26" s="1"/>
      <c r="J26" s="1"/>
      <c r="L26" s="1"/>
      <c r="M26" s="1"/>
      <c r="N26" s="1"/>
      <c r="O26" s="1"/>
      <c r="P26" s="1"/>
      <c r="Q26" s="1"/>
      <c r="R26" s="1"/>
      <c r="S26" s="1"/>
      <c r="T26" s="1"/>
    </row>
    <row r="28" spans="2:20" x14ac:dyDescent="0.35">
      <c r="B28" s="1" t="s">
        <v>25</v>
      </c>
      <c r="C28" s="1" t="s">
        <v>0</v>
      </c>
      <c r="D28" s="1" t="s">
        <v>1</v>
      </c>
      <c r="E28" s="1" t="s">
        <v>23</v>
      </c>
      <c r="F28" s="1" t="s">
        <v>2</v>
      </c>
      <c r="G28" s="1" t="s">
        <v>3</v>
      </c>
      <c r="H28" s="1" t="s">
        <v>4</v>
      </c>
      <c r="I28" s="1" t="s">
        <v>5</v>
      </c>
      <c r="J28" s="1" t="s">
        <v>6</v>
      </c>
      <c r="L28" s="1" t="s">
        <v>28</v>
      </c>
      <c r="M28" s="1" t="s">
        <v>0</v>
      </c>
      <c r="N28" s="1" t="s">
        <v>1</v>
      </c>
      <c r="O28" s="1" t="s">
        <v>23</v>
      </c>
      <c r="P28" s="1" t="s">
        <v>2</v>
      </c>
      <c r="Q28" s="1" t="s">
        <v>3</v>
      </c>
      <c r="R28" s="1" t="s">
        <v>4</v>
      </c>
      <c r="S28" s="1" t="s">
        <v>5</v>
      </c>
      <c r="T28" s="1" t="s">
        <v>6</v>
      </c>
    </row>
    <row r="29" spans="2:20" x14ac:dyDescent="0.35">
      <c r="B29" s="1" t="s">
        <v>0</v>
      </c>
      <c r="C29" s="21" t="str">
        <f t="shared" ref="C29:E29" si="8">+IF(C3=0,"",($V$3+$W$3+C16/$X$3))</f>
        <v/>
      </c>
      <c r="D29" s="21" t="str">
        <f t="shared" si="8"/>
        <v/>
      </c>
      <c r="E29" s="21" t="str">
        <f t="shared" si="8"/>
        <v/>
      </c>
      <c r="F29" s="21">
        <f>+IF(F3=0,"",($V$3+$W$3+F16/$X$3))</f>
        <v>230</v>
      </c>
      <c r="G29" s="21" t="str">
        <f t="shared" ref="G29:J29" si="9">+IF(G3=0,"",($V$3+$W$3+G16/$X$3))</f>
        <v/>
      </c>
      <c r="H29" s="21" t="str">
        <f t="shared" si="9"/>
        <v/>
      </c>
      <c r="I29" s="21" t="str">
        <f t="shared" si="9"/>
        <v/>
      </c>
      <c r="J29" s="21" t="str">
        <f t="shared" si="9"/>
        <v/>
      </c>
      <c r="L29" s="1" t="s">
        <v>0</v>
      </c>
      <c r="M29" s="21" t="str">
        <f>+IF(M3=0,"",(M16/$X$3))</f>
        <v/>
      </c>
      <c r="N29" s="21" t="str">
        <f t="shared" ref="N29:T29" si="10">+IF(N3=0,"",(N16/$X$3))</f>
        <v/>
      </c>
      <c r="O29" s="21" t="str">
        <f t="shared" si="10"/>
        <v/>
      </c>
      <c r="P29" s="21" t="str">
        <f t="shared" si="10"/>
        <v/>
      </c>
      <c r="Q29" s="21" t="str">
        <f t="shared" si="10"/>
        <v/>
      </c>
      <c r="R29" s="21" t="str">
        <f t="shared" si="10"/>
        <v/>
      </c>
      <c r="S29" s="21" t="str">
        <f t="shared" si="10"/>
        <v/>
      </c>
      <c r="T29" s="21" t="str">
        <f t="shared" si="10"/>
        <v/>
      </c>
    </row>
    <row r="30" spans="2:20" x14ac:dyDescent="0.35">
      <c r="B30" s="1" t="s">
        <v>1</v>
      </c>
      <c r="C30" s="21" t="str">
        <f t="shared" ref="C30:J30" si="11">+IF(C4=0,"",($V$3+$W$3+C17/$X$3))</f>
        <v/>
      </c>
      <c r="D30" s="21" t="str">
        <f t="shared" si="11"/>
        <v/>
      </c>
      <c r="E30" s="21" t="str">
        <f t="shared" si="11"/>
        <v/>
      </c>
      <c r="F30" s="21">
        <f t="shared" si="11"/>
        <v>310</v>
      </c>
      <c r="G30" s="21" t="str">
        <f t="shared" si="11"/>
        <v/>
      </c>
      <c r="H30" s="21" t="str">
        <f t="shared" si="11"/>
        <v/>
      </c>
      <c r="I30" s="21" t="str">
        <f t="shared" si="11"/>
        <v/>
      </c>
      <c r="J30" s="21" t="str">
        <f t="shared" si="11"/>
        <v/>
      </c>
      <c r="L30" s="1" t="s">
        <v>1</v>
      </c>
      <c r="M30" s="21" t="str">
        <f t="shared" ref="M30:T30" si="12">+IF(M4=0,"",(M17/$X$3))</f>
        <v/>
      </c>
      <c r="N30" s="21" t="str">
        <f t="shared" si="12"/>
        <v/>
      </c>
      <c r="O30" s="21" t="str">
        <f t="shared" si="12"/>
        <v/>
      </c>
      <c r="P30" s="21" t="str">
        <f t="shared" si="12"/>
        <v/>
      </c>
      <c r="Q30" s="21" t="str">
        <f t="shared" si="12"/>
        <v/>
      </c>
      <c r="R30" s="21" t="str">
        <f t="shared" si="12"/>
        <v/>
      </c>
      <c r="S30" s="21" t="str">
        <f t="shared" si="12"/>
        <v/>
      </c>
      <c r="T30" s="21" t="str">
        <f t="shared" si="12"/>
        <v/>
      </c>
    </row>
    <row r="31" spans="2:20" x14ac:dyDescent="0.35">
      <c r="B31" s="1" t="s">
        <v>23</v>
      </c>
      <c r="C31" s="21" t="str">
        <f t="shared" ref="C31:J31" si="13">+IF(C5=0,"",($V$3+$W$3+C18/$X$3))</f>
        <v/>
      </c>
      <c r="D31" s="21" t="str">
        <f t="shared" si="13"/>
        <v/>
      </c>
      <c r="E31" s="21" t="str">
        <f t="shared" si="13"/>
        <v/>
      </c>
      <c r="F31" s="21" t="str">
        <f t="shared" si="13"/>
        <v/>
      </c>
      <c r="G31" s="21" t="str">
        <f t="shared" si="13"/>
        <v/>
      </c>
      <c r="H31" s="21" t="str">
        <f t="shared" si="13"/>
        <v/>
      </c>
      <c r="I31" s="21" t="str">
        <f t="shared" si="13"/>
        <v/>
      </c>
      <c r="J31" s="21" t="str">
        <f t="shared" si="13"/>
        <v/>
      </c>
      <c r="L31" s="1" t="s">
        <v>23</v>
      </c>
      <c r="M31" s="21" t="str">
        <f t="shared" ref="M31:T31" si="14">+IF(M5=0,"",(M18/$X$3))</f>
        <v/>
      </c>
      <c r="N31" s="21" t="str">
        <f t="shared" si="14"/>
        <v/>
      </c>
      <c r="O31" s="21" t="str">
        <f t="shared" si="14"/>
        <v/>
      </c>
      <c r="P31" s="21" t="str">
        <f t="shared" si="14"/>
        <v/>
      </c>
      <c r="Q31" s="21">
        <f t="shared" si="14"/>
        <v>440</v>
      </c>
      <c r="R31" s="21">
        <f t="shared" si="14"/>
        <v>120</v>
      </c>
      <c r="S31" s="21" t="str">
        <f t="shared" si="14"/>
        <v/>
      </c>
      <c r="T31" s="21" t="str">
        <f t="shared" si="14"/>
        <v/>
      </c>
    </row>
    <row r="32" spans="2:20" x14ac:dyDescent="0.35">
      <c r="B32" s="1" t="s">
        <v>2</v>
      </c>
      <c r="C32" s="21" t="str">
        <f t="shared" ref="C32:J32" si="15">+IF(C6=0,"",($V$3+$W$3+C19/$X$3))</f>
        <v/>
      </c>
      <c r="D32" s="21" t="str">
        <f t="shared" si="15"/>
        <v/>
      </c>
      <c r="E32" s="21" t="str">
        <f t="shared" si="15"/>
        <v/>
      </c>
      <c r="F32" s="21" t="str">
        <f t="shared" si="15"/>
        <v/>
      </c>
      <c r="G32" s="21" t="str">
        <f t="shared" si="15"/>
        <v/>
      </c>
      <c r="H32" s="21" t="str">
        <f t="shared" si="15"/>
        <v/>
      </c>
      <c r="I32" s="21" t="str">
        <f t="shared" si="15"/>
        <v/>
      </c>
      <c r="J32" s="21" t="str">
        <f t="shared" si="15"/>
        <v/>
      </c>
      <c r="L32" s="1" t="s">
        <v>2</v>
      </c>
      <c r="M32" s="21">
        <f t="shared" ref="M32:T32" si="16">+IF(M6=0,"",(M19/$X$3))</f>
        <v>280</v>
      </c>
      <c r="N32" s="21">
        <f t="shared" si="16"/>
        <v>200</v>
      </c>
      <c r="O32" s="21" t="str">
        <f t="shared" si="16"/>
        <v/>
      </c>
      <c r="P32" s="21" t="str">
        <f t="shared" si="16"/>
        <v/>
      </c>
      <c r="Q32" s="21" t="str">
        <f t="shared" si="16"/>
        <v/>
      </c>
      <c r="R32" s="21" t="str">
        <f t="shared" si="16"/>
        <v/>
      </c>
      <c r="S32" s="21" t="str">
        <f t="shared" si="16"/>
        <v/>
      </c>
      <c r="T32" s="21" t="str">
        <f t="shared" si="16"/>
        <v/>
      </c>
    </row>
    <row r="33" spans="2:20" x14ac:dyDescent="0.35">
      <c r="B33" s="1" t="s">
        <v>3</v>
      </c>
      <c r="C33" s="21" t="str">
        <f t="shared" ref="C33:J33" si="17">+IF(C7=0,"",($V$3+$W$3+C20/$X$3))</f>
        <v/>
      </c>
      <c r="D33" s="21" t="str">
        <f t="shared" si="17"/>
        <v/>
      </c>
      <c r="E33" s="21">
        <f t="shared" si="17"/>
        <v>150</v>
      </c>
      <c r="F33" s="21" t="str">
        <f t="shared" si="17"/>
        <v/>
      </c>
      <c r="G33" s="21" t="str">
        <f t="shared" si="17"/>
        <v/>
      </c>
      <c r="H33" s="21" t="str">
        <f t="shared" si="17"/>
        <v/>
      </c>
      <c r="I33" s="21" t="str">
        <f t="shared" si="17"/>
        <v/>
      </c>
      <c r="J33" s="21" t="str">
        <f t="shared" si="17"/>
        <v/>
      </c>
      <c r="L33" s="1" t="s">
        <v>3</v>
      </c>
      <c r="M33" s="21" t="str">
        <f t="shared" ref="M33:T33" si="18">+IF(M7=0,"",(M20/$X$3))</f>
        <v/>
      </c>
      <c r="N33" s="21" t="str">
        <f t="shared" si="18"/>
        <v/>
      </c>
      <c r="O33" s="21" t="str">
        <f t="shared" si="18"/>
        <v/>
      </c>
      <c r="P33" s="21" t="str">
        <f t="shared" si="18"/>
        <v/>
      </c>
      <c r="Q33" s="21" t="str">
        <f t="shared" si="18"/>
        <v/>
      </c>
      <c r="R33" s="21" t="str">
        <f t="shared" si="18"/>
        <v/>
      </c>
      <c r="S33" s="21" t="str">
        <f t="shared" si="18"/>
        <v/>
      </c>
      <c r="T33" s="21" t="str">
        <f t="shared" si="18"/>
        <v/>
      </c>
    </row>
    <row r="34" spans="2:20" x14ac:dyDescent="0.35">
      <c r="B34" s="1" t="s">
        <v>4</v>
      </c>
      <c r="C34" s="21" t="str">
        <f t="shared" ref="C34:J34" si="19">+IF(C8=0,"",($V$3+$W$3+C21/$X$3))</f>
        <v/>
      </c>
      <c r="D34" s="21" t="str">
        <f t="shared" si="19"/>
        <v/>
      </c>
      <c r="E34" s="21">
        <f t="shared" si="19"/>
        <v>470</v>
      </c>
      <c r="F34" s="21" t="str">
        <f t="shared" si="19"/>
        <v/>
      </c>
      <c r="G34" s="21" t="str">
        <f t="shared" si="19"/>
        <v/>
      </c>
      <c r="H34" s="21" t="str">
        <f t="shared" si="19"/>
        <v/>
      </c>
      <c r="I34" s="21" t="str">
        <f t="shared" si="19"/>
        <v/>
      </c>
      <c r="J34" s="21" t="str">
        <f t="shared" si="19"/>
        <v/>
      </c>
      <c r="L34" s="1" t="s">
        <v>4</v>
      </c>
      <c r="M34" s="21" t="str">
        <f t="shared" ref="M34:T34" si="20">+IF(M8=0,"",(M21/$X$3))</f>
        <v/>
      </c>
      <c r="N34" s="21" t="str">
        <f t="shared" si="20"/>
        <v/>
      </c>
      <c r="O34" s="21" t="str">
        <f t="shared" si="20"/>
        <v/>
      </c>
      <c r="P34" s="21" t="str">
        <f t="shared" si="20"/>
        <v/>
      </c>
      <c r="Q34" s="21" t="str">
        <f t="shared" si="20"/>
        <v/>
      </c>
      <c r="R34" s="21" t="str">
        <f t="shared" si="20"/>
        <v/>
      </c>
      <c r="S34" s="21" t="str">
        <f t="shared" si="20"/>
        <v/>
      </c>
      <c r="T34" s="21" t="str">
        <f t="shared" si="20"/>
        <v/>
      </c>
    </row>
    <row r="35" spans="2:20" x14ac:dyDescent="0.35">
      <c r="B35" s="1" t="s">
        <v>5</v>
      </c>
      <c r="C35" s="21" t="str">
        <f t="shared" ref="C35:J35" si="21">+IF(C9=0,"",($V$3+$W$3+C22/$X$3))</f>
        <v/>
      </c>
      <c r="D35" s="21" t="str">
        <f t="shared" si="21"/>
        <v/>
      </c>
      <c r="E35" s="21" t="str">
        <f t="shared" si="21"/>
        <v/>
      </c>
      <c r="F35" s="21" t="str">
        <f t="shared" si="21"/>
        <v/>
      </c>
      <c r="G35" s="21" t="str">
        <f t="shared" si="21"/>
        <v/>
      </c>
      <c r="H35" s="21" t="str">
        <f t="shared" si="21"/>
        <v/>
      </c>
      <c r="I35" s="21" t="str">
        <f t="shared" si="21"/>
        <v/>
      </c>
      <c r="J35" s="21" t="str">
        <f t="shared" si="21"/>
        <v/>
      </c>
      <c r="L35" s="1" t="s">
        <v>5</v>
      </c>
      <c r="M35" s="21" t="str">
        <f t="shared" ref="M35:T35" si="22">+IF(M9=0,"",(M22/$X$3))</f>
        <v/>
      </c>
      <c r="N35" s="21" t="str">
        <f t="shared" si="22"/>
        <v/>
      </c>
      <c r="O35" s="21" t="str">
        <f t="shared" si="22"/>
        <v/>
      </c>
      <c r="P35" s="21" t="str">
        <f t="shared" si="22"/>
        <v/>
      </c>
      <c r="Q35" s="21" t="str">
        <f t="shared" si="22"/>
        <v/>
      </c>
      <c r="R35" s="21" t="str">
        <f t="shared" si="22"/>
        <v/>
      </c>
      <c r="S35" s="21" t="str">
        <f t="shared" si="22"/>
        <v/>
      </c>
      <c r="T35" s="21" t="str">
        <f t="shared" si="22"/>
        <v/>
      </c>
    </row>
    <row r="36" spans="2:20" x14ac:dyDescent="0.35">
      <c r="B36" s="1" t="s">
        <v>6</v>
      </c>
      <c r="C36" s="21" t="str">
        <f t="shared" ref="C36:J36" si="23">+IF(C10=0,"",($V$3+$W$3+C23/$X$3))</f>
        <v/>
      </c>
      <c r="D36" s="21" t="str">
        <f t="shared" si="23"/>
        <v/>
      </c>
      <c r="E36" s="21" t="str">
        <f t="shared" si="23"/>
        <v/>
      </c>
      <c r="F36" s="21" t="str">
        <f t="shared" si="23"/>
        <v/>
      </c>
      <c r="G36" s="21" t="str">
        <f t="shared" si="23"/>
        <v/>
      </c>
      <c r="H36" s="21" t="str">
        <f t="shared" si="23"/>
        <v/>
      </c>
      <c r="I36" s="21" t="str">
        <f t="shared" si="23"/>
        <v/>
      </c>
      <c r="J36" s="21" t="str">
        <f t="shared" si="23"/>
        <v/>
      </c>
      <c r="L36" s="1" t="s">
        <v>6</v>
      </c>
      <c r="M36" s="21" t="str">
        <f t="shared" ref="M36:T36" si="24">+IF(M10=0,"",(M23/$X$3))</f>
        <v/>
      </c>
      <c r="N36" s="21" t="str">
        <f t="shared" si="24"/>
        <v/>
      </c>
      <c r="O36" s="21" t="str">
        <f t="shared" si="24"/>
        <v/>
      </c>
      <c r="P36" s="21" t="str">
        <f t="shared" si="24"/>
        <v/>
      </c>
      <c r="Q36" s="21" t="str">
        <f t="shared" si="24"/>
        <v/>
      </c>
      <c r="R36" s="21" t="str">
        <f t="shared" si="24"/>
        <v/>
      </c>
      <c r="S36" s="21" t="str">
        <f t="shared" si="24"/>
        <v/>
      </c>
      <c r="T36" s="21" t="str">
        <f t="shared" si="24"/>
        <v/>
      </c>
    </row>
    <row r="37" spans="2:20" x14ac:dyDescent="0.35">
      <c r="B37" s="1"/>
      <c r="C37" s="21" t="str">
        <f t="shared" ref="C37:J37" si="25">+IF(C11=0,"",($V$3+$W$3+C24/$X$3))</f>
        <v/>
      </c>
      <c r="D37" s="21" t="str">
        <f t="shared" si="25"/>
        <v/>
      </c>
      <c r="E37" s="21" t="str">
        <f t="shared" si="25"/>
        <v/>
      </c>
      <c r="F37" s="21" t="str">
        <f t="shared" si="25"/>
        <v/>
      </c>
      <c r="G37" s="21" t="str">
        <f t="shared" si="25"/>
        <v/>
      </c>
      <c r="H37" s="21" t="str">
        <f t="shared" si="25"/>
        <v/>
      </c>
      <c r="I37" s="21" t="str">
        <f t="shared" si="25"/>
        <v/>
      </c>
      <c r="J37" s="21" t="str">
        <f t="shared" si="25"/>
        <v/>
      </c>
      <c r="L37" s="1"/>
      <c r="M37" s="21" t="str">
        <f t="shared" ref="M37:T37" si="26">+IF(M11=0,"",(M24/$X$3))</f>
        <v/>
      </c>
      <c r="N37" s="21" t="str">
        <f t="shared" si="26"/>
        <v/>
      </c>
      <c r="O37" s="21" t="str">
        <f t="shared" si="26"/>
        <v/>
      </c>
      <c r="P37" s="21" t="str">
        <f t="shared" si="26"/>
        <v/>
      </c>
      <c r="Q37" s="21" t="str">
        <f t="shared" si="26"/>
        <v/>
      </c>
      <c r="R37" s="21" t="str">
        <f t="shared" si="26"/>
        <v/>
      </c>
      <c r="S37" s="21" t="str">
        <f t="shared" si="26"/>
        <v/>
      </c>
      <c r="T37" s="21" t="str">
        <f t="shared" si="26"/>
        <v/>
      </c>
    </row>
    <row r="38" spans="2:20" x14ac:dyDescent="0.35">
      <c r="B38" s="1"/>
      <c r="C38" s="21" t="str">
        <f t="shared" ref="C38:J38" si="27">+IF(C12=0,"",($V$3+$W$3+C25/$X$3))</f>
        <v/>
      </c>
      <c r="D38" s="21" t="str">
        <f t="shared" si="27"/>
        <v/>
      </c>
      <c r="E38" s="21" t="str">
        <f t="shared" si="27"/>
        <v/>
      </c>
      <c r="F38" s="21" t="str">
        <f t="shared" si="27"/>
        <v/>
      </c>
      <c r="G38" s="21" t="str">
        <f t="shared" si="27"/>
        <v/>
      </c>
      <c r="H38" s="21" t="str">
        <f t="shared" si="27"/>
        <v/>
      </c>
      <c r="I38" s="21" t="str">
        <f t="shared" si="27"/>
        <v/>
      </c>
      <c r="J38" s="21" t="str">
        <f t="shared" si="27"/>
        <v/>
      </c>
      <c r="L38" s="1"/>
      <c r="M38" s="21" t="str">
        <f t="shared" ref="M38:T38" si="28">+IF(M12=0,"",(M25/$X$3))</f>
        <v/>
      </c>
      <c r="N38" s="21" t="str">
        <f t="shared" si="28"/>
        <v/>
      </c>
      <c r="O38" s="21" t="str">
        <f t="shared" si="28"/>
        <v/>
      </c>
      <c r="P38" s="21" t="str">
        <f t="shared" si="28"/>
        <v/>
      </c>
      <c r="Q38" s="21" t="str">
        <f t="shared" si="28"/>
        <v/>
      </c>
      <c r="R38" s="21" t="str">
        <f t="shared" si="28"/>
        <v/>
      </c>
      <c r="S38" s="21" t="str">
        <f t="shared" si="28"/>
        <v/>
      </c>
      <c r="T38" s="21" t="str">
        <f t="shared" si="28"/>
        <v/>
      </c>
    </row>
    <row r="39" spans="2:20" x14ac:dyDescent="0.35">
      <c r="B39" s="1"/>
      <c r="C39" s="21" t="str">
        <f t="shared" ref="C39:J39" si="29">+IF(C13=0,"",($V$3+$W$3+C26/$X$3))</f>
        <v/>
      </c>
      <c r="D39" s="21" t="str">
        <f t="shared" si="29"/>
        <v/>
      </c>
      <c r="E39" s="21" t="str">
        <f t="shared" si="29"/>
        <v/>
      </c>
      <c r="F39" s="21" t="str">
        <f t="shared" si="29"/>
        <v/>
      </c>
      <c r="G39" s="21" t="str">
        <f t="shared" si="29"/>
        <v/>
      </c>
      <c r="H39" s="21" t="str">
        <f t="shared" si="29"/>
        <v/>
      </c>
      <c r="I39" s="21" t="str">
        <f t="shared" si="29"/>
        <v/>
      </c>
      <c r="J39" s="21" t="str">
        <f t="shared" si="29"/>
        <v/>
      </c>
      <c r="L39" s="1"/>
      <c r="M39" s="21" t="str">
        <f t="shared" ref="M39:T39" si="30">+IF(M13=0,"",(M26/$X$3))</f>
        <v/>
      </c>
      <c r="N39" s="21" t="str">
        <f t="shared" si="30"/>
        <v/>
      </c>
      <c r="O39" s="21" t="str">
        <f t="shared" si="30"/>
        <v/>
      </c>
      <c r="P39" s="21" t="str">
        <f t="shared" si="30"/>
        <v/>
      </c>
      <c r="Q39" s="21" t="str">
        <f t="shared" si="30"/>
        <v/>
      </c>
      <c r="R39" s="21" t="str">
        <f t="shared" si="30"/>
        <v/>
      </c>
      <c r="S39" s="21" t="str">
        <f t="shared" si="30"/>
        <v/>
      </c>
      <c r="T39" s="21" t="str">
        <f t="shared" si="30"/>
        <v/>
      </c>
    </row>
    <row r="40" spans="2:20" x14ac:dyDescent="0.35">
      <c r="B40" t="s">
        <v>51</v>
      </c>
      <c r="L40" t="s">
        <v>50</v>
      </c>
    </row>
  </sheetData>
  <mergeCells count="2">
    <mergeCell ref="B1:J1"/>
    <mergeCell ref="L1:T1"/>
  </mergeCells>
  <pageMargins left="0.7" right="0.7" top="0.75" bottom="0.75" header="0.3" footer="0.3"/>
  <pageSetup paperSize="9" scale="65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BF74F-9CEA-4DA0-8B1B-A09D1DA20252}">
  <sheetPr>
    <pageSetUpPr fitToPage="1"/>
  </sheetPr>
  <dimension ref="B1:AR40"/>
  <sheetViews>
    <sheetView zoomScale="80" zoomScaleNormal="80" workbookViewId="0">
      <selection activeCell="AJ11" sqref="AJ11"/>
    </sheetView>
  </sheetViews>
  <sheetFormatPr defaultRowHeight="14.5" x14ac:dyDescent="0.35"/>
  <cols>
    <col min="1" max="1" width="3.26953125" customWidth="1"/>
    <col min="2" max="7" width="4.453125" bestFit="1" customWidth="1"/>
    <col min="8" max="8" width="5" bestFit="1" customWidth="1"/>
    <col min="9" max="9" width="4.453125" bestFit="1" customWidth="1"/>
    <col min="10" max="10" width="5" bestFit="1" customWidth="1"/>
    <col min="11" max="11" width="3.26953125" customWidth="1"/>
    <col min="12" max="12" width="3.7265625" bestFit="1" customWidth="1"/>
    <col min="13" max="17" width="5" bestFit="1" customWidth="1"/>
    <col min="18" max="18" width="4.453125" bestFit="1" customWidth="1"/>
    <col min="19" max="19" width="5" bestFit="1" customWidth="1"/>
    <col min="20" max="20" width="4.453125" bestFit="1" customWidth="1"/>
    <col min="21" max="21" width="8.26953125" customWidth="1"/>
    <col min="22" max="22" width="12.453125" bestFit="1" customWidth="1"/>
    <col min="23" max="23" width="9.1796875" bestFit="1" customWidth="1"/>
    <col min="24" max="24" width="12.453125" bestFit="1" customWidth="1"/>
    <col min="25" max="25" width="9.26953125" bestFit="1" customWidth="1"/>
    <col min="26" max="26" width="6.7265625" bestFit="1" customWidth="1"/>
    <col min="27" max="27" width="10.7265625" bestFit="1" customWidth="1"/>
    <col min="28" max="34" width="6.26953125" customWidth="1"/>
    <col min="35" max="35" width="12.26953125" bestFit="1" customWidth="1"/>
    <col min="43" max="43" width="9.1796875" customWidth="1"/>
  </cols>
  <sheetData>
    <row r="1" spans="2:44" x14ac:dyDescent="0.35">
      <c r="B1" s="24" t="s">
        <v>26</v>
      </c>
      <c r="C1" s="24"/>
      <c r="D1" s="24"/>
      <c r="E1" s="24"/>
      <c r="F1" s="24"/>
      <c r="G1" s="24"/>
      <c r="H1" s="24"/>
      <c r="I1" s="24"/>
      <c r="J1" s="24"/>
      <c r="L1" s="24" t="s">
        <v>26</v>
      </c>
      <c r="M1" s="24"/>
      <c r="N1" s="24"/>
      <c r="O1" s="24"/>
      <c r="P1" s="24"/>
      <c r="Q1" s="24"/>
      <c r="R1" s="24"/>
      <c r="S1" s="24"/>
      <c r="T1" s="24"/>
      <c r="AJ1" s="1" t="s">
        <v>0</v>
      </c>
      <c r="AK1" s="1" t="s">
        <v>1</v>
      </c>
      <c r="AL1" s="1" t="s">
        <v>23</v>
      </c>
      <c r="AM1" s="1" t="s">
        <v>2</v>
      </c>
      <c r="AN1" s="1" t="s">
        <v>3</v>
      </c>
      <c r="AO1" s="1" t="s">
        <v>4</v>
      </c>
      <c r="AP1" s="1" t="s">
        <v>5</v>
      </c>
      <c r="AQ1" s="1" t="s">
        <v>6</v>
      </c>
    </row>
    <row r="2" spans="2:44" x14ac:dyDescent="0.35">
      <c r="B2" s="1" t="s">
        <v>24</v>
      </c>
      <c r="C2" s="1" t="s">
        <v>0</v>
      </c>
      <c r="D2" s="1" t="s">
        <v>1</v>
      </c>
      <c r="E2" s="1" t="s">
        <v>23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L2" s="1" t="s">
        <v>18</v>
      </c>
      <c r="M2" s="1" t="s">
        <v>0</v>
      </c>
      <c r="N2" s="1" t="s">
        <v>1</v>
      </c>
      <c r="O2" s="1" t="s">
        <v>23</v>
      </c>
      <c r="P2" s="1" t="s">
        <v>2</v>
      </c>
      <c r="Q2" s="1" t="s">
        <v>3</v>
      </c>
      <c r="R2" s="1" t="s">
        <v>4</v>
      </c>
      <c r="S2" s="1" t="s">
        <v>5</v>
      </c>
      <c r="T2" s="1" t="s">
        <v>6</v>
      </c>
      <c r="V2" s="17" t="s">
        <v>10</v>
      </c>
      <c r="W2" s="17" t="s">
        <v>11</v>
      </c>
      <c r="X2" s="17" t="s">
        <v>12</v>
      </c>
      <c r="Y2" s="17" t="s">
        <v>14</v>
      </c>
      <c r="Z2" s="17" t="s">
        <v>44</v>
      </c>
      <c r="AA2" s="17" t="s">
        <v>45</v>
      </c>
      <c r="AI2" s="1" t="s">
        <v>15</v>
      </c>
      <c r="AJ2" s="1">
        <f t="shared" ref="AJ2:AQ2" si="0">+SUM(C3:C13)</f>
        <v>0</v>
      </c>
      <c r="AK2" s="1">
        <f t="shared" si="0"/>
        <v>0</v>
      </c>
      <c r="AL2" s="1">
        <f t="shared" si="0"/>
        <v>0</v>
      </c>
      <c r="AM2" s="1">
        <f t="shared" si="0"/>
        <v>15</v>
      </c>
      <c r="AN2" s="1">
        <f t="shared" si="0"/>
        <v>0</v>
      </c>
      <c r="AO2" s="1">
        <f t="shared" si="0"/>
        <v>11</v>
      </c>
      <c r="AP2" s="1">
        <f t="shared" si="0"/>
        <v>11</v>
      </c>
      <c r="AQ2" s="1">
        <f t="shared" si="0"/>
        <v>11</v>
      </c>
    </row>
    <row r="3" spans="2:44" x14ac:dyDescent="0.35">
      <c r="B3" s="1" t="s">
        <v>0</v>
      </c>
      <c r="C3" s="1"/>
      <c r="D3" s="1"/>
      <c r="E3" s="1"/>
      <c r="F3" s="1">
        <v>10</v>
      </c>
      <c r="G3" s="1"/>
      <c r="H3" s="1"/>
      <c r="I3" s="1"/>
      <c r="J3" s="1"/>
      <c r="L3" s="1" t="s">
        <v>0</v>
      </c>
      <c r="M3" s="1"/>
      <c r="N3" s="1"/>
      <c r="O3" s="1"/>
      <c r="P3" s="1"/>
      <c r="Q3" s="1"/>
      <c r="R3" s="1"/>
      <c r="S3" s="1"/>
      <c r="T3" s="1"/>
      <c r="V3" s="17">
        <v>15</v>
      </c>
      <c r="W3" s="17">
        <v>15</v>
      </c>
      <c r="X3" s="17">
        <v>0.5</v>
      </c>
      <c r="Y3" s="18">
        <v>0.95</v>
      </c>
      <c r="Z3" s="17">
        <v>15</v>
      </c>
      <c r="AA3" s="17">
        <v>250</v>
      </c>
      <c r="AI3" s="1" t="s">
        <v>16</v>
      </c>
      <c r="AJ3" s="1">
        <f>+SUM(C3:J3)</f>
        <v>10</v>
      </c>
      <c r="AK3" s="1">
        <f>+SUM(C4:J4)</f>
        <v>5</v>
      </c>
      <c r="AL3" s="1">
        <f>+SUM(C5:J5)</f>
        <v>18</v>
      </c>
      <c r="AM3" s="1">
        <f>+SUM(C6:J6)</f>
        <v>0</v>
      </c>
      <c r="AN3" s="1">
        <f>+SUM(C7:J7)</f>
        <v>15</v>
      </c>
      <c r="AO3" s="1">
        <f>+SUM(C8:J8)</f>
        <v>0</v>
      </c>
      <c r="AP3" s="1">
        <f>+SUM(C9:J9)</f>
        <v>0</v>
      </c>
      <c r="AQ3" s="1">
        <f>+SUM(C10:J10)</f>
        <v>0</v>
      </c>
    </row>
    <row r="4" spans="2:44" x14ac:dyDescent="0.35">
      <c r="B4" s="1" t="s">
        <v>1</v>
      </c>
      <c r="C4" s="1"/>
      <c r="D4" s="1"/>
      <c r="E4" s="1"/>
      <c r="F4" s="1">
        <v>5</v>
      </c>
      <c r="G4" s="1"/>
      <c r="H4" s="1"/>
      <c r="I4" s="1"/>
      <c r="J4" s="1"/>
      <c r="L4" s="1" t="s">
        <v>1</v>
      </c>
      <c r="M4" s="1"/>
      <c r="N4" s="1"/>
      <c r="O4" s="1"/>
      <c r="P4" s="1"/>
      <c r="Q4" s="1"/>
      <c r="R4" s="1"/>
      <c r="S4" s="1"/>
      <c r="T4" s="1"/>
      <c r="AI4" s="1" t="s">
        <v>17</v>
      </c>
      <c r="AJ4" s="1">
        <f>+AJ2-AJ3</f>
        <v>-10</v>
      </c>
      <c r="AK4" s="1">
        <f t="shared" ref="AK4:AQ4" si="1">+AK2-AK3</f>
        <v>-5</v>
      </c>
      <c r="AL4" s="1">
        <f t="shared" si="1"/>
        <v>-18</v>
      </c>
      <c r="AM4" s="1">
        <f t="shared" si="1"/>
        <v>15</v>
      </c>
      <c r="AN4" s="1">
        <f t="shared" si="1"/>
        <v>-15</v>
      </c>
      <c r="AO4" s="1">
        <f t="shared" si="1"/>
        <v>11</v>
      </c>
      <c r="AP4" s="1">
        <f t="shared" si="1"/>
        <v>11</v>
      </c>
      <c r="AQ4" s="1">
        <f t="shared" si="1"/>
        <v>11</v>
      </c>
      <c r="AR4" s="1">
        <f>SUM(AJ4:AQ4)</f>
        <v>0</v>
      </c>
    </row>
    <row r="5" spans="2:44" x14ac:dyDescent="0.35">
      <c r="B5" s="1" t="s">
        <v>23</v>
      </c>
      <c r="C5" s="1"/>
      <c r="D5" s="1"/>
      <c r="E5" s="1"/>
      <c r="F5" s="1"/>
      <c r="G5" s="1"/>
      <c r="H5" s="1">
        <v>6</v>
      </c>
      <c r="I5" s="1">
        <v>6</v>
      </c>
      <c r="J5" s="1">
        <v>6</v>
      </c>
      <c r="L5" s="1" t="s">
        <v>23</v>
      </c>
      <c r="M5" s="1"/>
      <c r="N5" s="1"/>
      <c r="O5" s="1"/>
      <c r="P5" s="1"/>
      <c r="Q5" s="1"/>
      <c r="R5" s="1"/>
      <c r="S5" s="1"/>
      <c r="T5" s="1"/>
      <c r="V5" t="s">
        <v>48</v>
      </c>
      <c r="W5">
        <f>CEILING(W6,1)</f>
        <v>8</v>
      </c>
      <c r="X5" t="s">
        <v>41</v>
      </c>
    </row>
    <row r="6" spans="2:44" x14ac:dyDescent="0.35">
      <c r="B6" s="1" t="s">
        <v>2</v>
      </c>
      <c r="C6" s="1"/>
      <c r="D6" s="1"/>
      <c r="E6" s="1"/>
      <c r="F6" s="1"/>
      <c r="G6" s="1"/>
      <c r="H6" s="1"/>
      <c r="I6" s="1"/>
      <c r="J6" s="1"/>
      <c r="L6" s="1" t="s">
        <v>2</v>
      </c>
      <c r="M6" s="1">
        <v>10</v>
      </c>
      <c r="N6" s="1">
        <v>5</v>
      </c>
      <c r="O6" s="1"/>
      <c r="P6" s="1"/>
      <c r="Q6" s="1"/>
      <c r="R6" s="1"/>
      <c r="S6" s="1"/>
      <c r="T6" s="1"/>
      <c r="V6" t="s">
        <v>49</v>
      </c>
      <c r="W6" s="16">
        <f>+W7/(Y3)</f>
        <v>7.9298245614035094</v>
      </c>
      <c r="AI6" t="s">
        <v>43</v>
      </c>
      <c r="AJ6">
        <f>SUM(M3:T3)</f>
        <v>0</v>
      </c>
      <c r="AK6">
        <f>SUM(M4:T4)</f>
        <v>0</v>
      </c>
      <c r="AL6">
        <f>SUM(M5:T5)</f>
        <v>0</v>
      </c>
      <c r="AM6">
        <f>SUM(M6:T6)</f>
        <v>15</v>
      </c>
      <c r="AN6">
        <f>SUM(M7:T7)</f>
        <v>0</v>
      </c>
      <c r="AO6">
        <f>SUM(M8:T8)</f>
        <v>11</v>
      </c>
      <c r="AP6">
        <f>SUM(M9:T9)</f>
        <v>11</v>
      </c>
      <c r="AQ6">
        <f>SUM(M10:T10)</f>
        <v>11</v>
      </c>
    </row>
    <row r="7" spans="2:44" x14ac:dyDescent="0.35">
      <c r="B7" s="1" t="s">
        <v>3</v>
      </c>
      <c r="C7" s="1"/>
      <c r="D7" s="1"/>
      <c r="E7" s="1"/>
      <c r="F7" s="1"/>
      <c r="G7" s="1"/>
      <c r="H7" s="1">
        <v>5</v>
      </c>
      <c r="I7" s="1">
        <v>5</v>
      </c>
      <c r="J7" s="1">
        <v>5</v>
      </c>
      <c r="L7" s="1" t="s">
        <v>3</v>
      </c>
      <c r="M7" s="1"/>
      <c r="N7" s="1"/>
      <c r="O7" s="1"/>
      <c r="P7" s="1"/>
      <c r="Q7" s="1"/>
      <c r="R7" s="1"/>
      <c r="S7" s="1"/>
      <c r="T7" s="1"/>
      <c r="V7" t="s">
        <v>46</v>
      </c>
      <c r="W7" s="16">
        <f>+W8+W9</f>
        <v>7.5333333333333332</v>
      </c>
      <c r="X7" t="s">
        <v>7</v>
      </c>
      <c r="AI7" s="17" t="s">
        <v>20</v>
      </c>
      <c r="AJ7" s="1" t="s">
        <v>0</v>
      </c>
      <c r="AK7" s="1" t="s">
        <v>1</v>
      </c>
      <c r="AL7" s="1" t="s">
        <v>23</v>
      </c>
      <c r="AM7" s="1" t="s">
        <v>2</v>
      </c>
      <c r="AN7" s="1" t="s">
        <v>3</v>
      </c>
      <c r="AO7" s="1" t="s">
        <v>4</v>
      </c>
      <c r="AP7" s="1" t="s">
        <v>5</v>
      </c>
      <c r="AQ7" s="1" t="s">
        <v>6</v>
      </c>
    </row>
    <row r="8" spans="2:44" x14ac:dyDescent="0.35">
      <c r="B8" s="1" t="s">
        <v>4</v>
      </c>
      <c r="C8" s="1"/>
      <c r="D8" s="1"/>
      <c r="E8" s="1"/>
      <c r="F8" s="1"/>
      <c r="G8" s="1"/>
      <c r="H8" s="1"/>
      <c r="I8" s="1"/>
      <c r="J8" s="1"/>
      <c r="L8" s="1" t="s">
        <v>4</v>
      </c>
      <c r="M8" s="1"/>
      <c r="N8" s="1"/>
      <c r="O8" s="1">
        <v>6</v>
      </c>
      <c r="P8" s="1"/>
      <c r="Q8" s="1">
        <v>5</v>
      </c>
      <c r="R8" s="1"/>
      <c r="S8" s="1"/>
      <c r="T8" s="1"/>
      <c r="V8" t="s">
        <v>47</v>
      </c>
      <c r="W8" s="16">
        <f>+SUMPRODUCT(C3:J13,C29:J39)/3600</f>
        <v>3.3111111111111109</v>
      </c>
      <c r="X8" t="s">
        <v>7</v>
      </c>
      <c r="Y8" s="22">
        <f>+W8*3600</f>
        <v>11920</v>
      </c>
      <c r="Z8" t="s">
        <v>22</v>
      </c>
      <c r="AJ8">
        <f t="shared" ref="AJ8:AK8" si="2">IF(AJ4&gt;0,AJ4,0)</f>
        <v>0</v>
      </c>
      <c r="AK8">
        <f t="shared" si="2"/>
        <v>0</v>
      </c>
      <c r="AL8">
        <f>IF(AL4&gt;0,AL4,0)</f>
        <v>0</v>
      </c>
      <c r="AM8">
        <f t="shared" ref="AM8:AQ8" si="3">IF(AM4&gt;0,AM4,0)</f>
        <v>15</v>
      </c>
      <c r="AN8">
        <f t="shared" si="3"/>
        <v>0</v>
      </c>
      <c r="AO8">
        <f t="shared" si="3"/>
        <v>11</v>
      </c>
      <c r="AP8">
        <f t="shared" si="3"/>
        <v>11</v>
      </c>
      <c r="AQ8">
        <f t="shared" si="3"/>
        <v>11</v>
      </c>
    </row>
    <row r="9" spans="2:44" x14ac:dyDescent="0.35">
      <c r="B9" s="1" t="s">
        <v>5</v>
      </c>
      <c r="C9" s="1"/>
      <c r="D9" s="1"/>
      <c r="E9" s="1"/>
      <c r="F9" s="1"/>
      <c r="G9" s="1"/>
      <c r="H9" s="1"/>
      <c r="I9" s="1"/>
      <c r="J9" s="1"/>
      <c r="L9" s="1" t="s">
        <v>5</v>
      </c>
      <c r="M9" s="1"/>
      <c r="N9" s="1"/>
      <c r="O9" s="1">
        <v>6</v>
      </c>
      <c r="P9" s="1"/>
      <c r="Q9" s="1">
        <v>5</v>
      </c>
      <c r="R9" s="1"/>
      <c r="S9" s="1"/>
      <c r="T9" s="1"/>
      <c r="V9" t="s">
        <v>9</v>
      </c>
      <c r="W9" s="16">
        <f>+SUMPRODUCT(M3:T13,M29:T39)/3600</f>
        <v>4.2222222222222223</v>
      </c>
      <c r="X9" t="s">
        <v>7</v>
      </c>
      <c r="Y9">
        <f>+W9*3600</f>
        <v>15200</v>
      </c>
      <c r="Z9" t="s">
        <v>22</v>
      </c>
      <c r="AJ9" t="str">
        <f>IF(AJ8=AJ6,"OK","ATT")</f>
        <v>OK</v>
      </c>
      <c r="AK9" t="str">
        <f t="shared" ref="AK9:AQ9" si="4">IF(AK8=AK6,"OK","ATT")</f>
        <v>OK</v>
      </c>
      <c r="AL9" t="str">
        <f t="shared" si="4"/>
        <v>OK</v>
      </c>
      <c r="AM9" t="str">
        <f t="shared" si="4"/>
        <v>OK</v>
      </c>
      <c r="AN9" t="str">
        <f t="shared" si="4"/>
        <v>OK</v>
      </c>
      <c r="AO9" t="str">
        <f t="shared" si="4"/>
        <v>OK</v>
      </c>
      <c r="AP9" t="str">
        <f t="shared" si="4"/>
        <v>OK</v>
      </c>
      <c r="AQ9" t="str">
        <f t="shared" si="4"/>
        <v>OK</v>
      </c>
    </row>
    <row r="10" spans="2:44" x14ac:dyDescent="0.35">
      <c r="B10" s="1" t="s">
        <v>6</v>
      </c>
      <c r="C10" s="1"/>
      <c r="D10" s="1"/>
      <c r="E10" s="1"/>
      <c r="F10" s="1"/>
      <c r="G10" s="1"/>
      <c r="H10" s="1"/>
      <c r="I10" s="1"/>
      <c r="J10" s="1"/>
      <c r="L10" s="1" t="s">
        <v>6</v>
      </c>
      <c r="M10" s="1"/>
      <c r="N10" s="1"/>
      <c r="O10" s="1">
        <v>6</v>
      </c>
      <c r="P10" s="1"/>
      <c r="Q10" s="1">
        <v>5</v>
      </c>
      <c r="R10" s="1"/>
      <c r="S10" s="1"/>
      <c r="T10" s="1"/>
      <c r="V10" t="s">
        <v>21</v>
      </c>
      <c r="W10" s="19">
        <f>+((SUMPRODUCT(C3:J13,C16:J26)+SUMPRODUCT(M3:T13,M16:T26))/W5*Z3*AA3)/1000</f>
        <v>6018.75</v>
      </c>
      <c r="X10" t="s">
        <v>42</v>
      </c>
    </row>
    <row r="11" spans="2:44" x14ac:dyDescent="0.35">
      <c r="B11" s="1"/>
      <c r="C11" s="1"/>
      <c r="D11" s="1"/>
      <c r="E11" s="1"/>
      <c r="F11" s="1"/>
      <c r="G11" s="1"/>
      <c r="H11" s="1"/>
      <c r="I11" s="1"/>
      <c r="J11" s="1"/>
      <c r="L11" s="1"/>
      <c r="M11" s="1"/>
      <c r="N11" s="1"/>
      <c r="O11" s="1"/>
      <c r="P11" s="1"/>
      <c r="Q11" s="1"/>
      <c r="R11" s="1"/>
      <c r="S11" s="1"/>
      <c r="T11" s="1"/>
      <c r="AI11" s="17"/>
      <c r="AJ11" s="20">
        <f t="shared" ref="AJ11:AQ11" si="5">IF(AJ4&lt;0,-AJ4,0)</f>
        <v>10</v>
      </c>
      <c r="AK11" s="20">
        <f t="shared" si="5"/>
        <v>5</v>
      </c>
      <c r="AL11" s="20">
        <f t="shared" si="5"/>
        <v>18</v>
      </c>
      <c r="AM11" s="20">
        <f t="shared" si="5"/>
        <v>0</v>
      </c>
      <c r="AN11" s="20">
        <f t="shared" si="5"/>
        <v>15</v>
      </c>
      <c r="AO11" s="20">
        <f t="shared" si="5"/>
        <v>0</v>
      </c>
      <c r="AP11" s="20">
        <f t="shared" si="5"/>
        <v>0</v>
      </c>
      <c r="AQ11" s="20">
        <f t="shared" si="5"/>
        <v>0</v>
      </c>
    </row>
    <row r="12" spans="2:44" x14ac:dyDescent="0.35">
      <c r="B12" s="1"/>
      <c r="C12" s="1"/>
      <c r="D12" s="1"/>
      <c r="E12" s="1"/>
      <c r="F12" s="1"/>
      <c r="G12" s="1"/>
      <c r="H12" s="1"/>
      <c r="I12" s="1"/>
      <c r="J12" s="1"/>
      <c r="L12" s="1"/>
      <c r="M12" s="1"/>
      <c r="N12" s="1"/>
      <c r="O12" s="1"/>
      <c r="P12" s="1"/>
      <c r="Q12" s="1"/>
      <c r="R12" s="1"/>
      <c r="S12" s="1"/>
      <c r="T12" s="1"/>
      <c r="AI12" s="17" t="s">
        <v>19</v>
      </c>
      <c r="AJ12" s="1" t="s">
        <v>0</v>
      </c>
      <c r="AK12" s="1" t="s">
        <v>1</v>
      </c>
      <c r="AL12" s="1" t="s">
        <v>23</v>
      </c>
      <c r="AM12" s="1" t="s">
        <v>2</v>
      </c>
      <c r="AN12" s="1" t="s">
        <v>3</v>
      </c>
      <c r="AO12" s="1" t="s">
        <v>4</v>
      </c>
      <c r="AP12" s="1" t="s">
        <v>5</v>
      </c>
      <c r="AQ12" s="1" t="s">
        <v>6</v>
      </c>
    </row>
    <row r="13" spans="2:44" x14ac:dyDescent="0.35">
      <c r="B13" s="1"/>
      <c r="C13" s="1"/>
      <c r="D13" s="1"/>
      <c r="E13" s="1"/>
      <c r="F13" s="1"/>
      <c r="G13" s="1"/>
      <c r="H13" s="1"/>
      <c r="I13" s="1"/>
      <c r="J13" s="1"/>
      <c r="L13" s="1"/>
      <c r="M13" s="1"/>
      <c r="N13" s="1"/>
      <c r="O13" s="1"/>
      <c r="P13" s="1"/>
      <c r="Q13" s="1"/>
      <c r="R13" s="1"/>
      <c r="S13" s="1"/>
      <c r="T13" s="1"/>
      <c r="AJ13">
        <f>SUM(M3:M13)</f>
        <v>10</v>
      </c>
      <c r="AK13">
        <f t="shared" ref="AK13:AQ13" si="6">SUM(N3:N13)</f>
        <v>5</v>
      </c>
      <c r="AL13">
        <f t="shared" si="6"/>
        <v>18</v>
      </c>
      <c r="AM13">
        <f t="shared" si="6"/>
        <v>0</v>
      </c>
      <c r="AN13">
        <f t="shared" si="6"/>
        <v>15</v>
      </c>
      <c r="AO13">
        <f t="shared" si="6"/>
        <v>0</v>
      </c>
      <c r="AP13">
        <f t="shared" si="6"/>
        <v>0</v>
      </c>
      <c r="AQ13">
        <f t="shared" si="6"/>
        <v>0</v>
      </c>
    </row>
    <row r="14" spans="2:44" x14ac:dyDescent="0.35">
      <c r="AJ14" t="str">
        <f>IF(AJ13=AJ11,"OK","ATT")</f>
        <v>OK</v>
      </c>
      <c r="AK14" t="str">
        <f t="shared" ref="AK14:AQ14" si="7">IF(AK13=AK11,"OK","ATT")</f>
        <v>OK</v>
      </c>
      <c r="AL14" t="str">
        <f t="shared" si="7"/>
        <v>OK</v>
      </c>
      <c r="AM14" t="str">
        <f t="shared" si="7"/>
        <v>OK</v>
      </c>
      <c r="AN14" t="str">
        <f t="shared" si="7"/>
        <v>OK</v>
      </c>
      <c r="AO14" t="str">
        <f t="shared" si="7"/>
        <v>OK</v>
      </c>
      <c r="AP14" t="str">
        <f t="shared" si="7"/>
        <v>OK</v>
      </c>
      <c r="AQ14" t="str">
        <f t="shared" si="7"/>
        <v>OK</v>
      </c>
    </row>
    <row r="15" spans="2:44" x14ac:dyDescent="0.35">
      <c r="B15" s="1" t="s">
        <v>13</v>
      </c>
      <c r="C15" s="1" t="s">
        <v>0</v>
      </c>
      <c r="D15" s="1" t="s">
        <v>1</v>
      </c>
      <c r="E15" s="1" t="s">
        <v>23</v>
      </c>
      <c r="F15" s="1" t="s">
        <v>2</v>
      </c>
      <c r="G15" s="1" t="s">
        <v>3</v>
      </c>
      <c r="H15" s="1" t="s">
        <v>4</v>
      </c>
      <c r="I15" s="1" t="s">
        <v>5</v>
      </c>
      <c r="J15" s="1" t="s">
        <v>6</v>
      </c>
      <c r="L15" s="1" t="s">
        <v>13</v>
      </c>
      <c r="M15" s="1" t="s">
        <v>0</v>
      </c>
      <c r="N15" s="1" t="s">
        <v>1</v>
      </c>
      <c r="O15" s="1" t="s">
        <v>23</v>
      </c>
      <c r="P15" s="1" t="s">
        <v>2</v>
      </c>
      <c r="Q15" s="1" t="s">
        <v>3</v>
      </c>
      <c r="R15" s="1" t="s">
        <v>4</v>
      </c>
      <c r="S15" s="1" t="s">
        <v>5</v>
      </c>
      <c r="T15" s="1" t="s">
        <v>6</v>
      </c>
    </row>
    <row r="16" spans="2:44" x14ac:dyDescent="0.35">
      <c r="B16" s="1" t="s">
        <v>0</v>
      </c>
      <c r="C16" s="1"/>
      <c r="D16" s="1"/>
      <c r="E16" s="1"/>
      <c r="F16" s="1">
        <v>100</v>
      </c>
      <c r="G16" s="1"/>
      <c r="H16" s="1"/>
      <c r="I16" s="1"/>
      <c r="J16" s="1"/>
      <c r="L16" s="1" t="s">
        <v>0</v>
      </c>
      <c r="M16" s="1"/>
      <c r="N16" s="1"/>
      <c r="O16" s="1"/>
      <c r="P16" s="1"/>
      <c r="Q16" s="1"/>
      <c r="R16" s="1"/>
      <c r="S16" s="1"/>
      <c r="T16" s="1"/>
    </row>
    <row r="17" spans="2:20" x14ac:dyDescent="0.35">
      <c r="B17" s="1" t="s">
        <v>1</v>
      </c>
      <c r="C17" s="1"/>
      <c r="D17" s="1"/>
      <c r="E17" s="1"/>
      <c r="F17" s="1">
        <v>140</v>
      </c>
      <c r="G17" s="1"/>
      <c r="H17" s="1"/>
      <c r="I17" s="1"/>
      <c r="J17" s="1"/>
      <c r="L17" s="1" t="s">
        <v>1</v>
      </c>
      <c r="M17" s="1"/>
      <c r="N17" s="1"/>
      <c r="O17" s="1"/>
      <c r="P17" s="1"/>
      <c r="Q17" s="1"/>
      <c r="R17" s="1"/>
      <c r="S17" s="1"/>
      <c r="T17" s="1"/>
    </row>
    <row r="18" spans="2:20" x14ac:dyDescent="0.35">
      <c r="B18" s="1" t="s">
        <v>23</v>
      </c>
      <c r="C18" s="1"/>
      <c r="D18" s="1"/>
      <c r="E18" s="1"/>
      <c r="F18" s="1"/>
      <c r="G18" s="1"/>
      <c r="H18" s="1">
        <v>60</v>
      </c>
      <c r="I18" s="1">
        <v>80</v>
      </c>
      <c r="J18" s="1">
        <v>100</v>
      </c>
      <c r="L18" s="1" t="s">
        <v>23</v>
      </c>
      <c r="M18" s="1"/>
      <c r="N18" s="1"/>
      <c r="O18" s="1"/>
      <c r="P18" s="1"/>
      <c r="Q18" s="1"/>
      <c r="R18" s="1"/>
      <c r="S18" s="1"/>
      <c r="T18" s="1"/>
    </row>
    <row r="19" spans="2:20" x14ac:dyDescent="0.35">
      <c r="B19" s="1" t="s">
        <v>2</v>
      </c>
      <c r="C19" s="1"/>
      <c r="D19" s="1"/>
      <c r="E19" s="1"/>
      <c r="F19" s="1"/>
      <c r="G19" s="1"/>
      <c r="H19" s="1"/>
      <c r="I19" s="1"/>
      <c r="J19" s="1"/>
      <c r="L19" s="1" t="s">
        <v>2</v>
      </c>
      <c r="M19" s="1">
        <v>140</v>
      </c>
      <c r="N19" s="1">
        <v>100</v>
      </c>
      <c r="O19" s="1"/>
      <c r="P19" s="1"/>
      <c r="Q19" s="1"/>
      <c r="R19" s="1"/>
      <c r="S19" s="1"/>
      <c r="T19" s="1"/>
    </row>
    <row r="20" spans="2:20" x14ac:dyDescent="0.35">
      <c r="B20" s="1" t="s">
        <v>3</v>
      </c>
      <c r="C20" s="1"/>
      <c r="D20" s="1"/>
      <c r="E20" s="1"/>
      <c r="F20" s="1"/>
      <c r="G20" s="1"/>
      <c r="H20" s="1">
        <v>120</v>
      </c>
      <c r="I20" s="1">
        <v>140</v>
      </c>
      <c r="J20" s="1">
        <v>160</v>
      </c>
      <c r="L20" s="1" t="s">
        <v>3</v>
      </c>
      <c r="M20" s="1"/>
      <c r="N20" s="1"/>
      <c r="O20" s="1"/>
      <c r="P20" s="1"/>
      <c r="Q20" s="1"/>
      <c r="R20" s="1"/>
      <c r="S20" s="1"/>
      <c r="T20" s="1"/>
    </row>
    <row r="21" spans="2:20" x14ac:dyDescent="0.35">
      <c r="B21" s="1" t="s">
        <v>4</v>
      </c>
      <c r="C21" s="1"/>
      <c r="D21" s="1"/>
      <c r="E21" s="1"/>
      <c r="F21" s="1"/>
      <c r="G21" s="1"/>
      <c r="H21" s="1"/>
      <c r="I21" s="1"/>
      <c r="J21" s="1"/>
      <c r="L21" s="1" t="s">
        <v>4</v>
      </c>
      <c r="M21" s="1"/>
      <c r="N21" s="1"/>
      <c r="O21" s="1">
        <v>220</v>
      </c>
      <c r="P21" s="1"/>
      <c r="Q21" s="1">
        <v>160</v>
      </c>
      <c r="R21" s="1"/>
      <c r="S21" s="1"/>
      <c r="T21" s="1"/>
    </row>
    <row r="22" spans="2:20" x14ac:dyDescent="0.35">
      <c r="B22" s="1" t="s">
        <v>5</v>
      </c>
      <c r="C22" s="1"/>
      <c r="D22" s="1"/>
      <c r="E22" s="1"/>
      <c r="F22" s="1"/>
      <c r="G22" s="1"/>
      <c r="H22" s="1"/>
      <c r="I22" s="1"/>
      <c r="J22" s="1"/>
      <c r="L22" s="1" t="s">
        <v>5</v>
      </c>
      <c r="M22" s="1"/>
      <c r="N22" s="1"/>
      <c r="O22" s="1">
        <v>200</v>
      </c>
      <c r="P22" s="1"/>
      <c r="Q22" s="1">
        <v>140</v>
      </c>
      <c r="R22" s="1"/>
      <c r="S22" s="1"/>
      <c r="T22" s="1"/>
    </row>
    <row r="23" spans="2:20" x14ac:dyDescent="0.35">
      <c r="B23" s="1" t="s">
        <v>6</v>
      </c>
      <c r="C23" s="1"/>
      <c r="D23" s="1"/>
      <c r="E23" s="1"/>
      <c r="F23" s="1"/>
      <c r="G23" s="1"/>
      <c r="H23" s="1"/>
      <c r="I23" s="1"/>
      <c r="J23" s="1"/>
      <c r="L23" s="1" t="s">
        <v>6</v>
      </c>
      <c r="M23" s="1"/>
      <c r="N23" s="1"/>
      <c r="O23" s="1">
        <v>180</v>
      </c>
      <c r="P23" s="1"/>
      <c r="Q23" s="1">
        <v>120</v>
      </c>
      <c r="R23" s="1"/>
      <c r="S23" s="1"/>
      <c r="T23" s="1"/>
    </row>
    <row r="24" spans="2:20" x14ac:dyDescent="0.35">
      <c r="B24" s="1"/>
      <c r="C24" s="1"/>
      <c r="D24" s="1"/>
      <c r="E24" s="1"/>
      <c r="F24" s="1"/>
      <c r="G24" s="1"/>
      <c r="H24" s="1"/>
      <c r="I24" s="1"/>
      <c r="J24" s="1"/>
      <c r="L24" s="1"/>
      <c r="M24" s="1"/>
      <c r="N24" s="1"/>
      <c r="O24" s="1"/>
      <c r="P24" s="1"/>
      <c r="Q24" s="1"/>
      <c r="R24" s="1"/>
      <c r="S24" s="1"/>
      <c r="T24" s="1"/>
    </row>
    <row r="25" spans="2:20" x14ac:dyDescent="0.35">
      <c r="B25" s="1"/>
      <c r="C25" s="1"/>
      <c r="D25" s="1"/>
      <c r="E25" s="1"/>
      <c r="F25" s="1"/>
      <c r="G25" s="1"/>
      <c r="H25" s="1"/>
      <c r="I25" s="1"/>
      <c r="J25" s="1"/>
      <c r="L25" s="1"/>
      <c r="M25" s="1"/>
      <c r="N25" s="1"/>
      <c r="O25" s="1"/>
      <c r="P25" s="1"/>
      <c r="Q25" s="1"/>
      <c r="R25" s="1"/>
      <c r="S25" s="1"/>
      <c r="T25" s="1"/>
    </row>
    <row r="26" spans="2:20" x14ac:dyDescent="0.35">
      <c r="B26" s="1"/>
      <c r="C26" s="1"/>
      <c r="D26" s="1"/>
      <c r="E26" s="1"/>
      <c r="F26" s="1"/>
      <c r="G26" s="1"/>
      <c r="H26" s="1"/>
      <c r="I26" s="1"/>
      <c r="J26" s="1"/>
      <c r="L26" s="1"/>
      <c r="M26" s="1"/>
      <c r="N26" s="1"/>
      <c r="O26" s="1"/>
      <c r="P26" s="1"/>
      <c r="Q26" s="1"/>
      <c r="R26" s="1"/>
      <c r="S26" s="1"/>
      <c r="T26" s="1"/>
    </row>
    <row r="28" spans="2:20" x14ac:dyDescent="0.35">
      <c r="B28" s="1" t="s">
        <v>25</v>
      </c>
      <c r="C28" s="1" t="s">
        <v>0</v>
      </c>
      <c r="D28" s="1" t="s">
        <v>1</v>
      </c>
      <c r="E28" s="1" t="s">
        <v>23</v>
      </c>
      <c r="F28" s="1" t="s">
        <v>2</v>
      </c>
      <c r="G28" s="1" t="s">
        <v>3</v>
      </c>
      <c r="H28" s="1" t="s">
        <v>4</v>
      </c>
      <c r="I28" s="1" t="s">
        <v>5</v>
      </c>
      <c r="J28" s="1" t="s">
        <v>6</v>
      </c>
      <c r="L28" s="1" t="s">
        <v>28</v>
      </c>
      <c r="M28" s="1" t="s">
        <v>0</v>
      </c>
      <c r="N28" s="1" t="s">
        <v>1</v>
      </c>
      <c r="O28" s="1" t="s">
        <v>23</v>
      </c>
      <c r="P28" s="1" t="s">
        <v>2</v>
      </c>
      <c r="Q28" s="1" t="s">
        <v>3</v>
      </c>
      <c r="R28" s="1" t="s">
        <v>4</v>
      </c>
      <c r="S28" s="1" t="s">
        <v>5</v>
      </c>
      <c r="T28" s="1" t="s">
        <v>6</v>
      </c>
    </row>
    <row r="29" spans="2:20" x14ac:dyDescent="0.35">
      <c r="B29" s="1" t="s">
        <v>0</v>
      </c>
      <c r="C29" s="21" t="str">
        <f t="shared" ref="C29:J39" si="8">+IF(C3=0,"",($V$3+$W$3+C16/$X$3))</f>
        <v/>
      </c>
      <c r="D29" s="21" t="str">
        <f t="shared" si="8"/>
        <v/>
      </c>
      <c r="E29" s="21" t="str">
        <f t="shared" si="8"/>
        <v/>
      </c>
      <c r="F29" s="21">
        <f>+IF(F3=0,"",($V$3+$W$3+F16/$X$3))</f>
        <v>230</v>
      </c>
      <c r="G29" s="21" t="str">
        <f t="shared" ref="G29:J29" si="9">+IF(G3=0,"",($V$3+$W$3+G16/$X$3))</f>
        <v/>
      </c>
      <c r="H29" s="21" t="str">
        <f t="shared" si="9"/>
        <v/>
      </c>
      <c r="I29" s="21" t="str">
        <f t="shared" si="9"/>
        <v/>
      </c>
      <c r="J29" s="21" t="str">
        <f t="shared" si="9"/>
        <v/>
      </c>
      <c r="L29" s="1" t="s">
        <v>0</v>
      </c>
      <c r="M29" s="21" t="str">
        <f>+IF(M3=0,"",(M16/$X$3))</f>
        <v/>
      </c>
      <c r="N29" s="21" t="str">
        <f t="shared" ref="N29:T29" si="10">+IF(N3=0,"",(N16/$X$3))</f>
        <v/>
      </c>
      <c r="O29" s="21" t="str">
        <f t="shared" si="10"/>
        <v/>
      </c>
      <c r="P29" s="21" t="str">
        <f t="shared" si="10"/>
        <v/>
      </c>
      <c r="Q29" s="21" t="str">
        <f t="shared" si="10"/>
        <v/>
      </c>
      <c r="R29" s="21" t="str">
        <f t="shared" si="10"/>
        <v/>
      </c>
      <c r="S29" s="21" t="str">
        <f t="shared" si="10"/>
        <v/>
      </c>
      <c r="T29" s="21" t="str">
        <f t="shared" si="10"/>
        <v/>
      </c>
    </row>
    <row r="30" spans="2:20" x14ac:dyDescent="0.35">
      <c r="B30" s="1" t="s">
        <v>1</v>
      </c>
      <c r="C30" s="21" t="str">
        <f t="shared" si="8"/>
        <v/>
      </c>
      <c r="D30" s="21" t="str">
        <f t="shared" si="8"/>
        <v/>
      </c>
      <c r="E30" s="21" t="str">
        <f t="shared" si="8"/>
        <v/>
      </c>
      <c r="F30" s="21">
        <f t="shared" si="8"/>
        <v>310</v>
      </c>
      <c r="G30" s="21" t="str">
        <f t="shared" si="8"/>
        <v/>
      </c>
      <c r="H30" s="21" t="str">
        <f t="shared" si="8"/>
        <v/>
      </c>
      <c r="I30" s="21" t="str">
        <f t="shared" si="8"/>
        <v/>
      </c>
      <c r="J30" s="21" t="str">
        <f t="shared" si="8"/>
        <v/>
      </c>
      <c r="L30" s="1" t="s">
        <v>1</v>
      </c>
      <c r="M30" s="21" t="str">
        <f t="shared" ref="M30:T39" si="11">+IF(M4=0,"",(M17/$X$3))</f>
        <v/>
      </c>
      <c r="N30" s="21" t="str">
        <f t="shared" si="11"/>
        <v/>
      </c>
      <c r="O30" s="21" t="str">
        <f t="shared" si="11"/>
        <v/>
      </c>
      <c r="P30" s="21" t="str">
        <f t="shared" si="11"/>
        <v/>
      </c>
      <c r="Q30" s="21" t="str">
        <f t="shared" si="11"/>
        <v/>
      </c>
      <c r="R30" s="21" t="str">
        <f t="shared" si="11"/>
        <v/>
      </c>
      <c r="S30" s="21" t="str">
        <f t="shared" si="11"/>
        <v/>
      </c>
      <c r="T30" s="21" t="str">
        <f t="shared" si="11"/>
        <v/>
      </c>
    </row>
    <row r="31" spans="2:20" x14ac:dyDescent="0.35">
      <c r="B31" s="1" t="s">
        <v>23</v>
      </c>
      <c r="C31" s="21" t="str">
        <f t="shared" si="8"/>
        <v/>
      </c>
      <c r="D31" s="21" t="str">
        <f t="shared" si="8"/>
        <v/>
      </c>
      <c r="E31" s="21" t="str">
        <f t="shared" si="8"/>
        <v/>
      </c>
      <c r="F31" s="21" t="str">
        <f t="shared" si="8"/>
        <v/>
      </c>
      <c r="G31" s="21" t="str">
        <f t="shared" si="8"/>
        <v/>
      </c>
      <c r="H31" s="21">
        <f t="shared" si="8"/>
        <v>150</v>
      </c>
      <c r="I31" s="21">
        <f t="shared" si="8"/>
        <v>190</v>
      </c>
      <c r="J31" s="21">
        <f t="shared" si="8"/>
        <v>230</v>
      </c>
      <c r="L31" s="1" t="s">
        <v>23</v>
      </c>
      <c r="M31" s="21" t="str">
        <f t="shared" si="11"/>
        <v/>
      </c>
      <c r="N31" s="21" t="str">
        <f t="shared" si="11"/>
        <v/>
      </c>
      <c r="O31" s="21" t="str">
        <f t="shared" si="11"/>
        <v/>
      </c>
      <c r="P31" s="21" t="str">
        <f t="shared" si="11"/>
        <v/>
      </c>
      <c r="Q31" s="21" t="str">
        <f t="shared" si="11"/>
        <v/>
      </c>
      <c r="R31" s="21" t="str">
        <f t="shared" si="11"/>
        <v/>
      </c>
      <c r="S31" s="21" t="str">
        <f t="shared" si="11"/>
        <v/>
      </c>
      <c r="T31" s="21" t="str">
        <f t="shared" si="11"/>
        <v/>
      </c>
    </row>
    <row r="32" spans="2:20" x14ac:dyDescent="0.35">
      <c r="B32" s="1" t="s">
        <v>2</v>
      </c>
      <c r="C32" s="21" t="str">
        <f t="shared" si="8"/>
        <v/>
      </c>
      <c r="D32" s="21" t="str">
        <f t="shared" si="8"/>
        <v/>
      </c>
      <c r="E32" s="21" t="str">
        <f t="shared" si="8"/>
        <v/>
      </c>
      <c r="F32" s="21" t="str">
        <f t="shared" si="8"/>
        <v/>
      </c>
      <c r="G32" s="21" t="str">
        <f t="shared" si="8"/>
        <v/>
      </c>
      <c r="H32" s="21" t="str">
        <f t="shared" si="8"/>
        <v/>
      </c>
      <c r="I32" s="21" t="str">
        <f t="shared" si="8"/>
        <v/>
      </c>
      <c r="J32" s="21" t="str">
        <f t="shared" si="8"/>
        <v/>
      </c>
      <c r="L32" s="1" t="s">
        <v>2</v>
      </c>
      <c r="M32" s="21">
        <f t="shared" si="11"/>
        <v>280</v>
      </c>
      <c r="N32" s="21">
        <f t="shared" si="11"/>
        <v>200</v>
      </c>
      <c r="O32" s="21" t="str">
        <f t="shared" si="11"/>
        <v/>
      </c>
      <c r="P32" s="21" t="str">
        <f t="shared" si="11"/>
        <v/>
      </c>
      <c r="Q32" s="21" t="str">
        <f t="shared" si="11"/>
        <v/>
      </c>
      <c r="R32" s="21" t="str">
        <f t="shared" si="11"/>
        <v/>
      </c>
      <c r="S32" s="21" t="str">
        <f t="shared" si="11"/>
        <v/>
      </c>
      <c r="T32" s="21" t="str">
        <f t="shared" si="11"/>
        <v/>
      </c>
    </row>
    <row r="33" spans="2:20" x14ac:dyDescent="0.35">
      <c r="B33" s="1" t="s">
        <v>3</v>
      </c>
      <c r="C33" s="21" t="str">
        <f t="shared" si="8"/>
        <v/>
      </c>
      <c r="D33" s="21" t="str">
        <f t="shared" si="8"/>
        <v/>
      </c>
      <c r="E33" s="21" t="str">
        <f t="shared" si="8"/>
        <v/>
      </c>
      <c r="F33" s="21" t="str">
        <f t="shared" si="8"/>
        <v/>
      </c>
      <c r="G33" s="21" t="str">
        <f t="shared" si="8"/>
        <v/>
      </c>
      <c r="H33" s="21">
        <f t="shared" si="8"/>
        <v>270</v>
      </c>
      <c r="I33" s="21">
        <f t="shared" si="8"/>
        <v>310</v>
      </c>
      <c r="J33" s="21">
        <f t="shared" si="8"/>
        <v>350</v>
      </c>
      <c r="L33" s="1" t="s">
        <v>3</v>
      </c>
      <c r="M33" s="21" t="str">
        <f t="shared" si="11"/>
        <v/>
      </c>
      <c r="N33" s="21" t="str">
        <f t="shared" si="11"/>
        <v/>
      </c>
      <c r="O33" s="21" t="str">
        <f t="shared" si="11"/>
        <v/>
      </c>
      <c r="P33" s="21" t="str">
        <f t="shared" si="11"/>
        <v/>
      </c>
      <c r="Q33" s="21" t="str">
        <f t="shared" si="11"/>
        <v/>
      </c>
      <c r="R33" s="21" t="str">
        <f t="shared" si="11"/>
        <v/>
      </c>
      <c r="S33" s="21" t="str">
        <f t="shared" si="11"/>
        <v/>
      </c>
      <c r="T33" s="21" t="str">
        <f t="shared" si="11"/>
        <v/>
      </c>
    </row>
    <row r="34" spans="2:20" x14ac:dyDescent="0.35">
      <c r="B34" s="1" t="s">
        <v>4</v>
      </c>
      <c r="C34" s="21" t="str">
        <f t="shared" si="8"/>
        <v/>
      </c>
      <c r="D34" s="21" t="str">
        <f t="shared" si="8"/>
        <v/>
      </c>
      <c r="E34" s="21" t="str">
        <f t="shared" si="8"/>
        <v/>
      </c>
      <c r="F34" s="21" t="str">
        <f t="shared" si="8"/>
        <v/>
      </c>
      <c r="G34" s="21" t="str">
        <f t="shared" si="8"/>
        <v/>
      </c>
      <c r="H34" s="21" t="str">
        <f t="shared" si="8"/>
        <v/>
      </c>
      <c r="I34" s="21" t="str">
        <f t="shared" si="8"/>
        <v/>
      </c>
      <c r="J34" s="21" t="str">
        <f t="shared" si="8"/>
        <v/>
      </c>
      <c r="L34" s="1" t="s">
        <v>4</v>
      </c>
      <c r="M34" s="21" t="str">
        <f t="shared" si="11"/>
        <v/>
      </c>
      <c r="N34" s="21" t="str">
        <f t="shared" si="11"/>
        <v/>
      </c>
      <c r="O34" s="21">
        <f t="shared" si="11"/>
        <v>440</v>
      </c>
      <c r="P34" s="21" t="str">
        <f t="shared" si="11"/>
        <v/>
      </c>
      <c r="Q34" s="21">
        <f t="shared" si="11"/>
        <v>320</v>
      </c>
      <c r="R34" s="21" t="str">
        <f t="shared" si="11"/>
        <v/>
      </c>
      <c r="S34" s="21" t="str">
        <f t="shared" si="11"/>
        <v/>
      </c>
      <c r="T34" s="21" t="str">
        <f t="shared" si="11"/>
        <v/>
      </c>
    </row>
    <row r="35" spans="2:20" x14ac:dyDescent="0.35">
      <c r="B35" s="1" t="s">
        <v>5</v>
      </c>
      <c r="C35" s="21" t="str">
        <f t="shared" si="8"/>
        <v/>
      </c>
      <c r="D35" s="21" t="str">
        <f t="shared" si="8"/>
        <v/>
      </c>
      <c r="E35" s="21" t="str">
        <f t="shared" si="8"/>
        <v/>
      </c>
      <c r="F35" s="21" t="str">
        <f t="shared" si="8"/>
        <v/>
      </c>
      <c r="G35" s="21" t="str">
        <f t="shared" si="8"/>
        <v/>
      </c>
      <c r="H35" s="21" t="str">
        <f t="shared" si="8"/>
        <v/>
      </c>
      <c r="I35" s="21" t="str">
        <f t="shared" si="8"/>
        <v/>
      </c>
      <c r="J35" s="21" t="str">
        <f t="shared" si="8"/>
        <v/>
      </c>
      <c r="L35" s="1" t="s">
        <v>5</v>
      </c>
      <c r="M35" s="21" t="str">
        <f t="shared" si="11"/>
        <v/>
      </c>
      <c r="N35" s="21" t="str">
        <f t="shared" si="11"/>
        <v/>
      </c>
      <c r="O35" s="21">
        <f t="shared" si="11"/>
        <v>400</v>
      </c>
      <c r="P35" s="21" t="str">
        <f t="shared" si="11"/>
        <v/>
      </c>
      <c r="Q35" s="21">
        <f t="shared" si="11"/>
        <v>280</v>
      </c>
      <c r="R35" s="21" t="str">
        <f t="shared" si="11"/>
        <v/>
      </c>
      <c r="S35" s="21" t="str">
        <f t="shared" si="11"/>
        <v/>
      </c>
      <c r="T35" s="21" t="str">
        <f t="shared" si="11"/>
        <v/>
      </c>
    </row>
    <row r="36" spans="2:20" x14ac:dyDescent="0.35">
      <c r="B36" s="1" t="s">
        <v>6</v>
      </c>
      <c r="C36" s="21" t="str">
        <f t="shared" si="8"/>
        <v/>
      </c>
      <c r="D36" s="21" t="str">
        <f t="shared" si="8"/>
        <v/>
      </c>
      <c r="E36" s="21" t="str">
        <f t="shared" si="8"/>
        <v/>
      </c>
      <c r="F36" s="21" t="str">
        <f t="shared" si="8"/>
        <v/>
      </c>
      <c r="G36" s="21" t="str">
        <f t="shared" si="8"/>
        <v/>
      </c>
      <c r="H36" s="21" t="str">
        <f t="shared" si="8"/>
        <v/>
      </c>
      <c r="I36" s="21" t="str">
        <f t="shared" si="8"/>
        <v/>
      </c>
      <c r="J36" s="21" t="str">
        <f t="shared" si="8"/>
        <v/>
      </c>
      <c r="L36" s="1" t="s">
        <v>6</v>
      </c>
      <c r="M36" s="21" t="str">
        <f t="shared" si="11"/>
        <v/>
      </c>
      <c r="N36" s="21" t="str">
        <f t="shared" si="11"/>
        <v/>
      </c>
      <c r="O36" s="21">
        <f t="shared" si="11"/>
        <v>360</v>
      </c>
      <c r="P36" s="21" t="str">
        <f t="shared" si="11"/>
        <v/>
      </c>
      <c r="Q36" s="21">
        <f t="shared" si="11"/>
        <v>240</v>
      </c>
      <c r="R36" s="21" t="str">
        <f t="shared" si="11"/>
        <v/>
      </c>
      <c r="S36" s="21" t="str">
        <f t="shared" si="11"/>
        <v/>
      </c>
      <c r="T36" s="21" t="str">
        <f t="shared" si="11"/>
        <v/>
      </c>
    </row>
    <row r="37" spans="2:20" x14ac:dyDescent="0.35">
      <c r="B37" s="1"/>
      <c r="C37" s="21" t="str">
        <f t="shared" si="8"/>
        <v/>
      </c>
      <c r="D37" s="21" t="str">
        <f t="shared" si="8"/>
        <v/>
      </c>
      <c r="E37" s="21" t="str">
        <f t="shared" si="8"/>
        <v/>
      </c>
      <c r="F37" s="21" t="str">
        <f t="shared" si="8"/>
        <v/>
      </c>
      <c r="G37" s="21" t="str">
        <f t="shared" si="8"/>
        <v/>
      </c>
      <c r="H37" s="21" t="str">
        <f t="shared" si="8"/>
        <v/>
      </c>
      <c r="I37" s="21" t="str">
        <f t="shared" si="8"/>
        <v/>
      </c>
      <c r="J37" s="21" t="str">
        <f t="shared" si="8"/>
        <v/>
      </c>
      <c r="L37" s="1"/>
      <c r="M37" s="21" t="str">
        <f t="shared" si="11"/>
        <v/>
      </c>
      <c r="N37" s="21" t="str">
        <f t="shared" si="11"/>
        <v/>
      </c>
      <c r="O37" s="21" t="str">
        <f t="shared" si="11"/>
        <v/>
      </c>
      <c r="P37" s="21" t="str">
        <f t="shared" si="11"/>
        <v/>
      </c>
      <c r="Q37" s="21" t="str">
        <f t="shared" si="11"/>
        <v/>
      </c>
      <c r="R37" s="21" t="str">
        <f t="shared" si="11"/>
        <v/>
      </c>
      <c r="S37" s="21" t="str">
        <f t="shared" si="11"/>
        <v/>
      </c>
      <c r="T37" s="21" t="str">
        <f t="shared" si="11"/>
        <v/>
      </c>
    </row>
    <row r="38" spans="2:20" x14ac:dyDescent="0.35">
      <c r="B38" s="1"/>
      <c r="C38" s="21" t="str">
        <f t="shared" si="8"/>
        <v/>
      </c>
      <c r="D38" s="21" t="str">
        <f t="shared" si="8"/>
        <v/>
      </c>
      <c r="E38" s="21" t="str">
        <f t="shared" si="8"/>
        <v/>
      </c>
      <c r="F38" s="21" t="str">
        <f t="shared" si="8"/>
        <v/>
      </c>
      <c r="G38" s="21" t="str">
        <f t="shared" si="8"/>
        <v/>
      </c>
      <c r="H38" s="21" t="str">
        <f t="shared" si="8"/>
        <v/>
      </c>
      <c r="I38" s="21" t="str">
        <f t="shared" si="8"/>
        <v/>
      </c>
      <c r="J38" s="21" t="str">
        <f t="shared" si="8"/>
        <v/>
      </c>
      <c r="L38" s="1"/>
      <c r="M38" s="21" t="str">
        <f t="shared" si="11"/>
        <v/>
      </c>
      <c r="N38" s="21" t="str">
        <f t="shared" si="11"/>
        <v/>
      </c>
      <c r="O38" s="21" t="str">
        <f t="shared" si="11"/>
        <v/>
      </c>
      <c r="P38" s="21" t="str">
        <f t="shared" si="11"/>
        <v/>
      </c>
      <c r="Q38" s="21" t="str">
        <f t="shared" si="11"/>
        <v/>
      </c>
      <c r="R38" s="21" t="str">
        <f t="shared" si="11"/>
        <v/>
      </c>
      <c r="S38" s="21" t="str">
        <f t="shared" si="11"/>
        <v/>
      </c>
      <c r="T38" s="21" t="str">
        <f t="shared" si="11"/>
        <v/>
      </c>
    </row>
    <row r="39" spans="2:20" x14ac:dyDescent="0.35">
      <c r="B39" s="1"/>
      <c r="C39" s="21" t="str">
        <f t="shared" si="8"/>
        <v/>
      </c>
      <c r="D39" s="21" t="str">
        <f t="shared" si="8"/>
        <v/>
      </c>
      <c r="E39" s="21" t="str">
        <f t="shared" si="8"/>
        <v/>
      </c>
      <c r="F39" s="21" t="str">
        <f t="shared" si="8"/>
        <v/>
      </c>
      <c r="G39" s="21" t="str">
        <f t="shared" si="8"/>
        <v/>
      </c>
      <c r="H39" s="21" t="str">
        <f t="shared" si="8"/>
        <v/>
      </c>
      <c r="I39" s="21" t="str">
        <f t="shared" si="8"/>
        <v/>
      </c>
      <c r="J39" s="21" t="str">
        <f t="shared" si="8"/>
        <v/>
      </c>
      <c r="L39" s="1"/>
      <c r="M39" s="21" t="str">
        <f t="shared" si="11"/>
        <v/>
      </c>
      <c r="N39" s="21" t="str">
        <f t="shared" si="11"/>
        <v/>
      </c>
      <c r="O39" s="21" t="str">
        <f t="shared" si="11"/>
        <v/>
      </c>
      <c r="P39" s="21" t="str">
        <f t="shared" si="11"/>
        <v/>
      </c>
      <c r="Q39" s="21" t="str">
        <f t="shared" si="11"/>
        <v/>
      </c>
      <c r="R39" s="21" t="str">
        <f t="shared" si="11"/>
        <v/>
      </c>
      <c r="S39" s="21" t="str">
        <f t="shared" si="11"/>
        <v/>
      </c>
      <c r="T39" s="21" t="str">
        <f t="shared" si="11"/>
        <v/>
      </c>
    </row>
    <row r="40" spans="2:20" x14ac:dyDescent="0.35">
      <c r="B40" t="s">
        <v>51</v>
      </c>
      <c r="L40" t="s">
        <v>50</v>
      </c>
    </row>
  </sheetData>
  <mergeCells count="2">
    <mergeCell ref="B1:J1"/>
    <mergeCell ref="L1:T1"/>
  </mergeCells>
  <pageMargins left="0.7" right="0.7" top="0.75" bottom="0.75" header="0.3" footer="0.3"/>
  <pageSetup paperSize="9" scale="65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13467-209E-4ED9-B376-AB4C96FC1A97}">
  <sheetPr>
    <pageSetUpPr fitToPage="1"/>
  </sheetPr>
  <dimension ref="B1:AR40"/>
  <sheetViews>
    <sheetView zoomScale="80" zoomScaleNormal="80" workbookViewId="0">
      <selection activeCell="L15" sqref="L15:T23"/>
    </sheetView>
  </sheetViews>
  <sheetFormatPr defaultRowHeight="14.5" x14ac:dyDescent="0.35"/>
  <cols>
    <col min="1" max="1" width="3.26953125" customWidth="1"/>
    <col min="2" max="2" width="3.7265625" bestFit="1" customWidth="1"/>
    <col min="3" max="7" width="4.453125" bestFit="1" customWidth="1"/>
    <col min="8" max="8" width="5" bestFit="1" customWidth="1"/>
    <col min="9" max="9" width="4.453125" bestFit="1" customWidth="1"/>
    <col min="10" max="10" width="5" bestFit="1" customWidth="1"/>
    <col min="11" max="11" width="3.26953125" customWidth="1"/>
    <col min="12" max="12" width="3.7265625" bestFit="1" customWidth="1"/>
    <col min="13" max="17" width="5" bestFit="1" customWidth="1"/>
    <col min="18" max="18" width="4.453125" bestFit="1" customWidth="1"/>
    <col min="19" max="19" width="5" bestFit="1" customWidth="1"/>
    <col min="20" max="20" width="4.453125" bestFit="1" customWidth="1"/>
    <col min="21" max="21" width="8.26953125" customWidth="1"/>
    <col min="22" max="22" width="12.453125" bestFit="1" customWidth="1"/>
    <col min="23" max="23" width="9.1796875" bestFit="1" customWidth="1"/>
    <col min="24" max="24" width="12.453125" bestFit="1" customWidth="1"/>
    <col min="25" max="25" width="9.26953125" bestFit="1" customWidth="1"/>
    <col min="26" max="26" width="6.7265625" bestFit="1" customWidth="1"/>
    <col min="27" max="27" width="10.7265625" bestFit="1" customWidth="1"/>
    <col min="28" max="28" width="3.453125" bestFit="1" customWidth="1"/>
    <col min="29" max="29" width="4.1796875" bestFit="1" customWidth="1"/>
    <col min="30" max="33" width="3.453125" bestFit="1" customWidth="1"/>
    <col min="34" max="34" width="4.453125" bestFit="1" customWidth="1"/>
    <col min="35" max="35" width="12.453125" bestFit="1" customWidth="1"/>
    <col min="43" max="43" width="9.1796875" customWidth="1"/>
  </cols>
  <sheetData>
    <row r="1" spans="2:44" x14ac:dyDescent="0.35">
      <c r="AJ1" s="1" t="s">
        <v>0</v>
      </c>
      <c r="AK1" s="1" t="s">
        <v>1</v>
      </c>
      <c r="AL1" s="1" t="s">
        <v>23</v>
      </c>
      <c r="AM1" s="1" t="s">
        <v>2</v>
      </c>
      <c r="AN1" s="1" t="s">
        <v>3</v>
      </c>
      <c r="AO1" s="1" t="s">
        <v>4</v>
      </c>
      <c r="AP1" s="1" t="s">
        <v>5</v>
      </c>
      <c r="AQ1" s="1" t="s">
        <v>6</v>
      </c>
    </row>
    <row r="2" spans="2:44" x14ac:dyDescent="0.35">
      <c r="B2" s="1" t="s">
        <v>24</v>
      </c>
      <c r="C2" s="1" t="s">
        <v>0</v>
      </c>
      <c r="D2" s="1" t="s">
        <v>1</v>
      </c>
      <c r="E2" s="1" t="s">
        <v>23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L2" s="1" t="s">
        <v>18</v>
      </c>
      <c r="M2" s="1" t="s">
        <v>0</v>
      </c>
      <c r="N2" s="1" t="s">
        <v>1</v>
      </c>
      <c r="O2" s="1" t="s">
        <v>23</v>
      </c>
      <c r="P2" s="1" t="s">
        <v>2</v>
      </c>
      <c r="Q2" s="1" t="s">
        <v>3</v>
      </c>
      <c r="R2" s="1" t="s">
        <v>4</v>
      </c>
      <c r="S2" s="1" t="s">
        <v>5</v>
      </c>
      <c r="T2" s="1" t="s">
        <v>6</v>
      </c>
      <c r="V2" s="17" t="s">
        <v>10</v>
      </c>
      <c r="W2" s="17" t="s">
        <v>11</v>
      </c>
      <c r="X2" s="17" t="s">
        <v>12</v>
      </c>
      <c r="Y2" s="17" t="s">
        <v>14</v>
      </c>
      <c r="Z2" s="17" t="s">
        <v>44</v>
      </c>
      <c r="AA2" s="17" t="s">
        <v>45</v>
      </c>
      <c r="AI2" s="1" t="s">
        <v>15</v>
      </c>
      <c r="AJ2" s="1">
        <f t="shared" ref="AJ2:AQ2" si="0">+SUM(C3:C13)</f>
        <v>0</v>
      </c>
      <c r="AK2" s="1">
        <f t="shared" si="0"/>
        <v>0</v>
      </c>
      <c r="AL2" s="1">
        <f t="shared" si="0"/>
        <v>18</v>
      </c>
      <c r="AM2" s="1">
        <f t="shared" si="0"/>
        <v>15</v>
      </c>
      <c r="AN2" s="1">
        <f t="shared" si="0"/>
        <v>0</v>
      </c>
      <c r="AO2" s="1">
        <f t="shared" si="0"/>
        <v>0</v>
      </c>
      <c r="AP2" s="1">
        <f t="shared" si="0"/>
        <v>0</v>
      </c>
      <c r="AQ2" s="1">
        <f t="shared" si="0"/>
        <v>0</v>
      </c>
    </row>
    <row r="3" spans="2:44" x14ac:dyDescent="0.35">
      <c r="B3" s="1" t="s">
        <v>0</v>
      </c>
      <c r="C3" s="1"/>
      <c r="D3" s="1"/>
      <c r="E3" s="1"/>
      <c r="F3" s="1">
        <v>10</v>
      </c>
      <c r="G3" s="1"/>
      <c r="H3" s="1"/>
      <c r="I3" s="1"/>
      <c r="J3" s="1"/>
      <c r="L3" s="1" t="s">
        <v>0</v>
      </c>
      <c r="M3" s="1"/>
      <c r="N3" s="1"/>
      <c r="O3" s="1"/>
      <c r="P3" s="1"/>
      <c r="Q3" s="1"/>
      <c r="R3" s="1"/>
      <c r="S3" s="1"/>
      <c r="T3" s="1"/>
      <c r="V3" s="17">
        <v>20</v>
      </c>
      <c r="W3" s="17">
        <v>20</v>
      </c>
      <c r="X3" s="17">
        <v>0.5</v>
      </c>
      <c r="Y3" s="18">
        <v>0.95</v>
      </c>
      <c r="Z3" s="17">
        <v>15</v>
      </c>
      <c r="AA3" s="17">
        <v>250</v>
      </c>
      <c r="AI3" s="1" t="s">
        <v>16</v>
      </c>
      <c r="AJ3" s="1">
        <f>+SUM(C3:J3)</f>
        <v>10</v>
      </c>
      <c r="AK3" s="1">
        <f>+SUM(C4:J4)</f>
        <v>5</v>
      </c>
      <c r="AL3" s="1">
        <f>+SUM(C5:J5)</f>
        <v>0</v>
      </c>
      <c r="AM3" s="1">
        <f>+SUM(C6:J6)</f>
        <v>0</v>
      </c>
      <c r="AN3" s="1">
        <f>+SUM(C7:J7)</f>
        <v>15</v>
      </c>
      <c r="AO3" s="1">
        <f>+SUM(C8:J8)</f>
        <v>3</v>
      </c>
      <c r="AP3" s="1">
        <f>+SUM(C9:J9)</f>
        <v>0</v>
      </c>
      <c r="AQ3" s="1">
        <f>+SUM(C10:J10)</f>
        <v>0</v>
      </c>
    </row>
    <row r="4" spans="2:44" x14ac:dyDescent="0.35">
      <c r="B4" s="1" t="s">
        <v>1</v>
      </c>
      <c r="C4" s="1"/>
      <c r="D4" s="1"/>
      <c r="E4" s="1"/>
      <c r="F4" s="1">
        <v>5</v>
      </c>
      <c r="G4" s="1"/>
      <c r="H4" s="1"/>
      <c r="I4" s="1"/>
      <c r="J4" s="1"/>
      <c r="L4" s="1" t="s">
        <v>1</v>
      </c>
      <c r="M4" s="1"/>
      <c r="N4" s="1"/>
      <c r="O4" s="1"/>
      <c r="P4" s="1"/>
      <c r="Q4" s="1"/>
      <c r="R4" s="1"/>
      <c r="S4" s="1"/>
      <c r="T4" s="1"/>
      <c r="AI4" s="1" t="s">
        <v>17</v>
      </c>
      <c r="AJ4" s="1">
        <f>+AJ2-AJ3</f>
        <v>-10</v>
      </c>
      <c r="AK4" s="1">
        <f t="shared" ref="AK4:AQ4" si="1">+AK2-AK3</f>
        <v>-5</v>
      </c>
      <c r="AL4" s="1">
        <f t="shared" si="1"/>
        <v>18</v>
      </c>
      <c r="AM4" s="1">
        <f t="shared" si="1"/>
        <v>15</v>
      </c>
      <c r="AN4" s="1">
        <f t="shared" si="1"/>
        <v>-15</v>
      </c>
      <c r="AO4" s="1">
        <f t="shared" si="1"/>
        <v>-3</v>
      </c>
      <c r="AP4" s="1">
        <f t="shared" si="1"/>
        <v>0</v>
      </c>
      <c r="AQ4" s="1">
        <f t="shared" si="1"/>
        <v>0</v>
      </c>
      <c r="AR4" s="1">
        <f>SUM(AJ4:AQ4)</f>
        <v>0</v>
      </c>
    </row>
    <row r="5" spans="2:44" x14ac:dyDescent="0.35">
      <c r="B5" s="1" t="s">
        <v>23</v>
      </c>
      <c r="C5" s="1"/>
      <c r="D5" s="1"/>
      <c r="E5" s="1"/>
      <c r="F5" s="1"/>
      <c r="G5" s="1"/>
      <c r="H5" s="1"/>
      <c r="I5" s="1"/>
      <c r="J5" s="1"/>
      <c r="L5" s="1" t="s">
        <v>23</v>
      </c>
      <c r="M5" s="1"/>
      <c r="N5" s="1"/>
      <c r="O5" s="1"/>
      <c r="P5" s="1"/>
      <c r="Q5" s="1">
        <v>15</v>
      </c>
      <c r="R5" s="1">
        <v>3</v>
      </c>
      <c r="S5" s="1"/>
      <c r="T5" s="1"/>
      <c r="V5" t="s">
        <v>48</v>
      </c>
      <c r="W5">
        <f>CEILING(W6,1)</f>
        <v>6</v>
      </c>
      <c r="X5" t="s">
        <v>41</v>
      </c>
    </row>
    <row r="6" spans="2:44" x14ac:dyDescent="0.35">
      <c r="B6" s="1" t="s">
        <v>2</v>
      </c>
      <c r="C6" s="1"/>
      <c r="D6" s="1"/>
      <c r="E6" s="1"/>
      <c r="F6" s="1"/>
      <c r="G6" s="1"/>
      <c r="H6" s="1"/>
      <c r="I6" s="1"/>
      <c r="J6" s="1"/>
      <c r="L6" s="1" t="s">
        <v>2</v>
      </c>
      <c r="M6" s="1">
        <v>10</v>
      </c>
      <c r="N6" s="1">
        <v>5</v>
      </c>
      <c r="O6" s="1"/>
      <c r="P6" s="1"/>
      <c r="Q6" s="1"/>
      <c r="R6" s="1"/>
      <c r="S6" s="1"/>
      <c r="T6" s="1"/>
      <c r="V6" t="s">
        <v>49</v>
      </c>
      <c r="W6" s="16">
        <f>+W7/(Y3)</f>
        <v>5.4385964912280702</v>
      </c>
      <c r="AI6" t="s">
        <v>43</v>
      </c>
      <c r="AJ6">
        <f>SUM(M3:T3)</f>
        <v>0</v>
      </c>
      <c r="AK6">
        <f>SUM(M4:T4)</f>
        <v>0</v>
      </c>
      <c r="AL6">
        <f>SUM(M5:T5)</f>
        <v>18</v>
      </c>
      <c r="AM6">
        <f>SUM(M6:T6)</f>
        <v>15</v>
      </c>
      <c r="AN6">
        <f>SUM(M7:T7)</f>
        <v>0</v>
      </c>
      <c r="AO6">
        <f>SUM(M8:T8)</f>
        <v>0</v>
      </c>
      <c r="AP6">
        <f>SUM(M9:T9)</f>
        <v>0</v>
      </c>
      <c r="AQ6">
        <f>SUM(M10:T10)</f>
        <v>0</v>
      </c>
    </row>
    <row r="7" spans="2:44" x14ac:dyDescent="0.35">
      <c r="B7" s="1" t="s">
        <v>3</v>
      </c>
      <c r="C7" s="1"/>
      <c r="D7" s="1"/>
      <c r="E7" s="1">
        <v>15</v>
      </c>
      <c r="F7" s="1"/>
      <c r="G7" s="1"/>
      <c r="H7" s="1"/>
      <c r="I7" s="1"/>
      <c r="J7" s="1"/>
      <c r="L7" s="1" t="s">
        <v>3</v>
      </c>
      <c r="M7" s="1"/>
      <c r="N7" s="1"/>
      <c r="O7" s="1"/>
      <c r="P7" s="1"/>
      <c r="Q7" s="1"/>
      <c r="R7" s="1"/>
      <c r="S7" s="1"/>
      <c r="T7" s="1"/>
      <c r="V7" t="s">
        <v>46</v>
      </c>
      <c r="W7" s="16">
        <f>+W8+W9</f>
        <v>5.1666666666666661</v>
      </c>
      <c r="X7" t="s">
        <v>7</v>
      </c>
      <c r="AI7" s="17" t="s">
        <v>20</v>
      </c>
      <c r="AJ7" s="1" t="s">
        <v>0</v>
      </c>
      <c r="AK7" s="1" t="s">
        <v>1</v>
      </c>
      <c r="AL7" s="1" t="s">
        <v>23</v>
      </c>
      <c r="AM7" s="1" t="s">
        <v>2</v>
      </c>
      <c r="AN7" s="1" t="s">
        <v>3</v>
      </c>
      <c r="AO7" s="1" t="s">
        <v>4</v>
      </c>
      <c r="AP7" s="1" t="s">
        <v>5</v>
      </c>
      <c r="AQ7" s="1" t="s">
        <v>6</v>
      </c>
    </row>
    <row r="8" spans="2:44" x14ac:dyDescent="0.35">
      <c r="B8" s="1" t="s">
        <v>4</v>
      </c>
      <c r="C8" s="1"/>
      <c r="D8" s="1"/>
      <c r="E8" s="1">
        <v>3</v>
      </c>
      <c r="F8" s="1"/>
      <c r="G8" s="1"/>
      <c r="H8" s="1"/>
      <c r="I8" s="1"/>
      <c r="J8" s="1"/>
      <c r="L8" s="1" t="s">
        <v>4</v>
      </c>
      <c r="M8" s="1"/>
      <c r="N8" s="1"/>
      <c r="O8" s="1"/>
      <c r="P8" s="1"/>
      <c r="Q8" s="1"/>
      <c r="R8" s="1"/>
      <c r="S8" s="1"/>
      <c r="T8" s="1"/>
      <c r="V8" t="s">
        <v>47</v>
      </c>
      <c r="W8" s="16">
        <f>+SUMPRODUCT(C3:J13,C29:J39)/3600</f>
        <v>2.1777777777777776</v>
      </c>
      <c r="X8" t="s">
        <v>7</v>
      </c>
      <c r="Y8" s="22">
        <f>+W8*3600</f>
        <v>7839.9999999999991</v>
      </c>
      <c r="Z8" t="s">
        <v>22</v>
      </c>
      <c r="AJ8">
        <f t="shared" ref="AJ8:AK8" si="2">IF(AJ4&gt;0,AJ4,0)</f>
        <v>0</v>
      </c>
      <c r="AK8">
        <f t="shared" si="2"/>
        <v>0</v>
      </c>
      <c r="AL8">
        <f>IF(AL4&gt;0,AL4,0)</f>
        <v>18</v>
      </c>
      <c r="AM8">
        <f t="shared" ref="AM8:AQ8" si="3">IF(AM4&gt;0,AM4,0)</f>
        <v>15</v>
      </c>
      <c r="AN8">
        <f t="shared" si="3"/>
        <v>0</v>
      </c>
      <c r="AO8">
        <f t="shared" si="3"/>
        <v>0</v>
      </c>
      <c r="AP8">
        <f t="shared" si="3"/>
        <v>0</v>
      </c>
      <c r="AQ8">
        <f t="shared" si="3"/>
        <v>0</v>
      </c>
    </row>
    <row r="9" spans="2:44" x14ac:dyDescent="0.35">
      <c r="B9" s="1" t="s">
        <v>5</v>
      </c>
      <c r="C9" s="1"/>
      <c r="D9" s="1"/>
      <c r="E9" s="1"/>
      <c r="F9" s="1"/>
      <c r="G9" s="1"/>
      <c r="H9" s="1"/>
      <c r="I9" s="1"/>
      <c r="J9" s="1"/>
      <c r="L9" s="1" t="s">
        <v>5</v>
      </c>
      <c r="M9" s="1"/>
      <c r="N9" s="1"/>
      <c r="O9" s="1"/>
      <c r="P9" s="1"/>
      <c r="Q9" s="1"/>
      <c r="R9" s="1"/>
      <c r="S9" s="1"/>
      <c r="T9" s="1"/>
      <c r="V9" t="s">
        <v>9</v>
      </c>
      <c r="W9" s="16">
        <f>+SUMPRODUCT(M3:T13,M29:T39)/3600</f>
        <v>2.9888888888888889</v>
      </c>
      <c r="X9" t="s">
        <v>7</v>
      </c>
      <c r="Y9">
        <f>+W9*3600</f>
        <v>10760</v>
      </c>
      <c r="Z9" t="s">
        <v>22</v>
      </c>
      <c r="AJ9" t="str">
        <f>IF(AJ8=AJ6,"OK","ATT")</f>
        <v>OK</v>
      </c>
      <c r="AK9" t="str">
        <f t="shared" ref="AK9:AQ9" si="4">IF(AK8=AK6,"OK","ATT")</f>
        <v>OK</v>
      </c>
      <c r="AL9" t="str">
        <f t="shared" si="4"/>
        <v>OK</v>
      </c>
      <c r="AM9" t="str">
        <f t="shared" si="4"/>
        <v>OK</v>
      </c>
      <c r="AN9" t="str">
        <f t="shared" si="4"/>
        <v>OK</v>
      </c>
      <c r="AO9" t="str">
        <f t="shared" si="4"/>
        <v>OK</v>
      </c>
      <c r="AP9" t="str">
        <f t="shared" si="4"/>
        <v>OK</v>
      </c>
      <c r="AQ9" t="str">
        <f t="shared" si="4"/>
        <v>OK</v>
      </c>
    </row>
    <row r="10" spans="2:44" x14ac:dyDescent="0.35">
      <c r="B10" s="1" t="s">
        <v>6</v>
      </c>
      <c r="C10" s="1"/>
      <c r="D10" s="1"/>
      <c r="E10" s="1"/>
      <c r="F10" s="1"/>
      <c r="G10" s="1"/>
      <c r="H10" s="1"/>
      <c r="I10" s="1"/>
      <c r="J10" s="1"/>
      <c r="L10" s="1" t="s">
        <v>6</v>
      </c>
      <c r="M10" s="1"/>
      <c r="N10" s="1"/>
      <c r="O10" s="1"/>
      <c r="P10" s="1"/>
      <c r="Q10" s="1"/>
      <c r="R10" s="1"/>
      <c r="S10" s="1"/>
      <c r="T10" s="1"/>
      <c r="V10" t="s">
        <v>21</v>
      </c>
      <c r="W10" s="19">
        <f>+((SUMPRODUCT(C3:J13,C16:J26)+SUMPRODUCT(M3:T13,M16:T26))/W5*Z3*AA3)/1000</f>
        <v>5400</v>
      </c>
      <c r="X10" t="s">
        <v>42</v>
      </c>
    </row>
    <row r="11" spans="2:44" x14ac:dyDescent="0.35">
      <c r="B11" s="1"/>
      <c r="C11" s="1"/>
      <c r="D11" s="1"/>
      <c r="E11" s="1"/>
      <c r="F11" s="1"/>
      <c r="G11" s="1"/>
      <c r="H11" s="1"/>
      <c r="I11" s="1"/>
      <c r="J11" s="1"/>
      <c r="L11" s="1"/>
      <c r="M11" s="1"/>
      <c r="N11" s="1"/>
      <c r="O11" s="1"/>
      <c r="P11" s="1"/>
      <c r="Q11" s="1"/>
      <c r="R11" s="1"/>
      <c r="S11" s="1"/>
      <c r="T11" s="1"/>
      <c r="AI11" s="17"/>
      <c r="AJ11" s="20">
        <f t="shared" ref="AJ11:AQ11" si="5">IF(AJ4&lt;0,-AJ4,0)</f>
        <v>10</v>
      </c>
      <c r="AK11" s="20">
        <f t="shared" si="5"/>
        <v>5</v>
      </c>
      <c r="AL11" s="20">
        <f t="shared" si="5"/>
        <v>0</v>
      </c>
      <c r="AM11" s="20">
        <f t="shared" si="5"/>
        <v>0</v>
      </c>
      <c r="AN11" s="20">
        <f t="shared" si="5"/>
        <v>15</v>
      </c>
      <c r="AO11" s="20">
        <f t="shared" si="5"/>
        <v>3</v>
      </c>
      <c r="AP11" s="20">
        <f t="shared" si="5"/>
        <v>0</v>
      </c>
      <c r="AQ11" s="20">
        <f t="shared" si="5"/>
        <v>0</v>
      </c>
    </row>
    <row r="12" spans="2:44" x14ac:dyDescent="0.35">
      <c r="B12" s="1"/>
      <c r="C12" s="1"/>
      <c r="D12" s="1"/>
      <c r="E12" s="1"/>
      <c r="F12" s="1"/>
      <c r="G12" s="1"/>
      <c r="H12" s="1"/>
      <c r="I12" s="1"/>
      <c r="J12" s="1"/>
      <c r="L12" s="1"/>
      <c r="M12" s="1"/>
      <c r="N12" s="1"/>
      <c r="O12" s="1"/>
      <c r="P12" s="1"/>
      <c r="Q12" s="1"/>
      <c r="R12" s="1"/>
      <c r="S12" s="1"/>
      <c r="T12" s="1"/>
      <c r="AI12" s="17" t="s">
        <v>19</v>
      </c>
      <c r="AJ12" s="1" t="s">
        <v>0</v>
      </c>
      <c r="AK12" s="1" t="s">
        <v>1</v>
      </c>
      <c r="AL12" s="1" t="s">
        <v>23</v>
      </c>
      <c r="AM12" s="1" t="s">
        <v>2</v>
      </c>
      <c r="AN12" s="1" t="s">
        <v>3</v>
      </c>
      <c r="AO12" s="1" t="s">
        <v>4</v>
      </c>
      <c r="AP12" s="1" t="s">
        <v>5</v>
      </c>
      <c r="AQ12" s="1" t="s">
        <v>6</v>
      </c>
    </row>
    <row r="13" spans="2:44" x14ac:dyDescent="0.35">
      <c r="B13" s="1"/>
      <c r="C13" s="1"/>
      <c r="D13" s="1"/>
      <c r="E13" s="1"/>
      <c r="F13" s="1"/>
      <c r="G13" s="1"/>
      <c r="H13" s="1"/>
      <c r="I13" s="1"/>
      <c r="J13" s="1"/>
      <c r="L13" s="1"/>
      <c r="M13" s="1"/>
      <c r="N13" s="1"/>
      <c r="O13" s="1"/>
      <c r="P13" s="1"/>
      <c r="Q13" s="1"/>
      <c r="R13" s="1"/>
      <c r="S13" s="1"/>
      <c r="T13" s="1"/>
      <c r="AJ13">
        <f>SUM(M3:M13)</f>
        <v>10</v>
      </c>
      <c r="AK13">
        <f t="shared" ref="AK13:AQ13" si="6">SUM(N3:N13)</f>
        <v>5</v>
      </c>
      <c r="AL13">
        <f t="shared" si="6"/>
        <v>0</v>
      </c>
      <c r="AM13">
        <f t="shared" si="6"/>
        <v>0</v>
      </c>
      <c r="AN13">
        <f t="shared" si="6"/>
        <v>15</v>
      </c>
      <c r="AO13">
        <f t="shared" si="6"/>
        <v>3</v>
      </c>
      <c r="AP13">
        <f t="shared" si="6"/>
        <v>0</v>
      </c>
      <c r="AQ13">
        <f t="shared" si="6"/>
        <v>0</v>
      </c>
    </row>
    <row r="14" spans="2:44" x14ac:dyDescent="0.35">
      <c r="AJ14" t="str">
        <f>IF(AJ13=AJ11,"OK","ATT")</f>
        <v>OK</v>
      </c>
      <c r="AK14" t="str">
        <f t="shared" ref="AK14:AQ14" si="7">IF(AK13=AK11,"OK","ATT")</f>
        <v>OK</v>
      </c>
      <c r="AL14" t="str">
        <f t="shared" si="7"/>
        <v>OK</v>
      </c>
      <c r="AM14" t="str">
        <f t="shared" si="7"/>
        <v>OK</v>
      </c>
      <c r="AN14" t="str">
        <f t="shared" si="7"/>
        <v>OK</v>
      </c>
      <c r="AO14" t="str">
        <f t="shared" si="7"/>
        <v>OK</v>
      </c>
      <c r="AP14" t="str">
        <f t="shared" si="7"/>
        <v>OK</v>
      </c>
      <c r="AQ14" t="str">
        <f t="shared" si="7"/>
        <v>OK</v>
      </c>
    </row>
    <row r="15" spans="2:44" x14ac:dyDescent="0.35">
      <c r="B15" s="1" t="s">
        <v>13</v>
      </c>
      <c r="C15" s="1" t="s">
        <v>0</v>
      </c>
      <c r="D15" s="1" t="s">
        <v>1</v>
      </c>
      <c r="E15" s="1" t="s">
        <v>23</v>
      </c>
      <c r="F15" s="1" t="s">
        <v>2</v>
      </c>
      <c r="G15" s="1" t="s">
        <v>3</v>
      </c>
      <c r="H15" s="1" t="s">
        <v>4</v>
      </c>
      <c r="I15" s="1" t="s">
        <v>5</v>
      </c>
      <c r="J15" s="1" t="s">
        <v>6</v>
      </c>
      <c r="L15" s="1" t="s">
        <v>13</v>
      </c>
      <c r="M15" s="1" t="s">
        <v>0</v>
      </c>
      <c r="N15" s="1" t="s">
        <v>1</v>
      </c>
      <c r="O15" s="1" t="s">
        <v>23</v>
      </c>
      <c r="P15" s="1" t="s">
        <v>2</v>
      </c>
      <c r="Q15" s="1" t="s">
        <v>3</v>
      </c>
      <c r="R15" s="1" t="s">
        <v>4</v>
      </c>
      <c r="S15" s="1" t="s">
        <v>5</v>
      </c>
      <c r="T15" s="1" t="s">
        <v>6</v>
      </c>
    </row>
    <row r="16" spans="2:44" x14ac:dyDescent="0.35">
      <c r="B16" s="1" t="s">
        <v>0</v>
      </c>
      <c r="C16" s="1"/>
      <c r="D16" s="1"/>
      <c r="E16" s="1"/>
      <c r="F16" s="1">
        <v>100</v>
      </c>
      <c r="G16" s="1"/>
      <c r="H16" s="1"/>
      <c r="I16" s="1"/>
      <c r="J16" s="1"/>
      <c r="L16" s="1" t="s">
        <v>0</v>
      </c>
      <c r="M16" s="1"/>
      <c r="N16" s="1"/>
      <c r="O16" s="1"/>
      <c r="P16" s="1"/>
      <c r="Q16" s="1"/>
      <c r="R16" s="1"/>
      <c r="S16" s="1"/>
      <c r="T16" s="1"/>
    </row>
    <row r="17" spans="2:20" x14ac:dyDescent="0.35">
      <c r="B17" s="1" t="s">
        <v>1</v>
      </c>
      <c r="C17" s="1"/>
      <c r="D17" s="1"/>
      <c r="E17" s="1"/>
      <c r="F17" s="1">
        <v>140</v>
      </c>
      <c r="G17" s="1"/>
      <c r="H17" s="1"/>
      <c r="I17" s="1"/>
      <c r="J17" s="1"/>
      <c r="L17" s="1" t="s">
        <v>1</v>
      </c>
      <c r="M17" s="1"/>
      <c r="N17" s="1"/>
      <c r="O17" s="1"/>
      <c r="P17" s="1"/>
      <c r="Q17" s="1"/>
      <c r="R17" s="1"/>
      <c r="S17" s="1"/>
      <c r="T17" s="1"/>
    </row>
    <row r="18" spans="2:20" x14ac:dyDescent="0.35">
      <c r="B18" s="1" t="s">
        <v>23</v>
      </c>
      <c r="C18" s="1"/>
      <c r="D18" s="1"/>
      <c r="E18" s="1"/>
      <c r="F18" s="1"/>
      <c r="G18" s="1"/>
      <c r="H18" s="1"/>
      <c r="I18" s="1"/>
      <c r="J18" s="1"/>
      <c r="L18" s="1" t="s">
        <v>23</v>
      </c>
      <c r="M18" s="1"/>
      <c r="N18" s="1"/>
      <c r="O18" s="1"/>
      <c r="P18" s="1"/>
      <c r="Q18" s="1">
        <v>220</v>
      </c>
      <c r="R18" s="1">
        <v>60</v>
      </c>
      <c r="S18" s="1"/>
      <c r="T18" s="1"/>
    </row>
    <row r="19" spans="2:20" x14ac:dyDescent="0.35">
      <c r="B19" s="1" t="s">
        <v>2</v>
      </c>
      <c r="C19" s="1"/>
      <c r="D19" s="1"/>
      <c r="E19" s="1"/>
      <c r="F19" s="1"/>
      <c r="G19" s="1"/>
      <c r="H19" s="1"/>
      <c r="I19" s="1"/>
      <c r="J19" s="1"/>
      <c r="L19" s="1" t="s">
        <v>2</v>
      </c>
      <c r="M19" s="1">
        <v>140</v>
      </c>
      <c r="N19" s="1">
        <v>100</v>
      </c>
      <c r="O19" s="1"/>
      <c r="P19" s="1"/>
      <c r="Q19" s="1"/>
      <c r="R19" s="1"/>
      <c r="S19" s="1"/>
      <c r="T19" s="1"/>
    </row>
    <row r="20" spans="2:20" x14ac:dyDescent="0.35">
      <c r="B20" s="1" t="s">
        <v>3</v>
      </c>
      <c r="C20" s="1"/>
      <c r="D20" s="1"/>
      <c r="E20" s="1">
        <v>60</v>
      </c>
      <c r="F20" s="1"/>
      <c r="G20" s="1"/>
      <c r="H20" s="1"/>
      <c r="I20" s="1"/>
      <c r="J20" s="1"/>
      <c r="L20" s="1" t="s">
        <v>3</v>
      </c>
      <c r="M20" s="1"/>
      <c r="N20" s="1"/>
      <c r="O20" s="1"/>
      <c r="P20" s="1"/>
      <c r="Q20" s="1"/>
      <c r="R20" s="1"/>
      <c r="S20" s="1"/>
      <c r="T20" s="1"/>
    </row>
    <row r="21" spans="2:20" x14ac:dyDescent="0.35">
      <c r="B21" s="1" t="s">
        <v>4</v>
      </c>
      <c r="C21" s="1"/>
      <c r="D21" s="1"/>
      <c r="E21" s="1">
        <v>220</v>
      </c>
      <c r="F21" s="1"/>
      <c r="G21" s="1"/>
      <c r="H21" s="1"/>
      <c r="I21" s="1"/>
      <c r="J21" s="1"/>
      <c r="L21" s="1" t="s">
        <v>4</v>
      </c>
      <c r="M21" s="1"/>
      <c r="N21" s="1"/>
      <c r="O21" s="1"/>
      <c r="P21" s="1"/>
      <c r="Q21" s="1"/>
      <c r="R21" s="1"/>
      <c r="S21" s="1"/>
      <c r="T21" s="1"/>
    </row>
    <row r="22" spans="2:20" x14ac:dyDescent="0.35">
      <c r="B22" s="1" t="s">
        <v>5</v>
      </c>
      <c r="C22" s="1"/>
      <c r="D22" s="1"/>
      <c r="E22" s="1"/>
      <c r="F22" s="1"/>
      <c r="G22" s="1"/>
      <c r="H22" s="1"/>
      <c r="I22" s="1"/>
      <c r="J22" s="1"/>
      <c r="L22" s="1" t="s">
        <v>5</v>
      </c>
      <c r="M22" s="1"/>
      <c r="N22" s="1"/>
      <c r="O22" s="1"/>
      <c r="P22" s="1"/>
      <c r="Q22" s="1"/>
      <c r="R22" s="1"/>
      <c r="S22" s="1"/>
      <c r="T22" s="1"/>
    </row>
    <row r="23" spans="2:20" x14ac:dyDescent="0.35">
      <c r="B23" s="1" t="s">
        <v>6</v>
      </c>
      <c r="C23" s="1"/>
      <c r="D23" s="1"/>
      <c r="E23" s="1"/>
      <c r="F23" s="1"/>
      <c r="G23" s="1"/>
      <c r="H23" s="1"/>
      <c r="I23" s="1"/>
      <c r="J23" s="1"/>
      <c r="L23" s="1" t="s">
        <v>6</v>
      </c>
      <c r="M23" s="1"/>
      <c r="N23" s="1"/>
      <c r="O23" s="1"/>
      <c r="P23" s="1"/>
      <c r="Q23" s="1"/>
      <c r="R23" s="1"/>
      <c r="S23" s="1"/>
      <c r="T23" s="1"/>
    </row>
    <row r="24" spans="2:20" x14ac:dyDescent="0.35">
      <c r="B24" s="1"/>
      <c r="C24" s="1"/>
      <c r="D24" s="1"/>
      <c r="E24" s="1"/>
      <c r="F24" s="1"/>
      <c r="G24" s="1"/>
      <c r="H24" s="1"/>
      <c r="I24" s="1"/>
      <c r="J24" s="1"/>
      <c r="L24" s="1"/>
      <c r="M24" s="1"/>
      <c r="N24" s="1"/>
      <c r="O24" s="1"/>
      <c r="P24" s="1"/>
      <c r="Q24" s="1"/>
      <c r="R24" s="1"/>
      <c r="S24" s="1"/>
      <c r="T24" s="1"/>
    </row>
    <row r="25" spans="2:20" x14ac:dyDescent="0.35">
      <c r="B25" s="1"/>
      <c r="C25" s="1"/>
      <c r="D25" s="1"/>
      <c r="E25" s="1"/>
      <c r="F25" s="1"/>
      <c r="G25" s="1"/>
      <c r="H25" s="1"/>
      <c r="I25" s="1"/>
      <c r="J25" s="1"/>
      <c r="L25" s="1"/>
      <c r="M25" s="1"/>
      <c r="N25" s="1"/>
      <c r="O25" s="1"/>
      <c r="P25" s="1"/>
      <c r="Q25" s="1"/>
      <c r="R25" s="1"/>
      <c r="S25" s="1"/>
      <c r="T25" s="1"/>
    </row>
    <row r="26" spans="2:20" x14ac:dyDescent="0.35">
      <c r="B26" s="1"/>
      <c r="C26" s="1"/>
      <c r="D26" s="1"/>
      <c r="E26" s="1"/>
      <c r="F26" s="1"/>
      <c r="G26" s="1"/>
      <c r="H26" s="1"/>
      <c r="I26" s="1"/>
      <c r="J26" s="1"/>
      <c r="L26" s="1"/>
      <c r="M26" s="1"/>
      <c r="N26" s="1"/>
      <c r="O26" s="1"/>
      <c r="P26" s="1"/>
      <c r="Q26" s="1"/>
      <c r="R26" s="1"/>
      <c r="S26" s="1"/>
      <c r="T26" s="1"/>
    </row>
    <row r="28" spans="2:20" x14ac:dyDescent="0.35">
      <c r="B28" s="1" t="s">
        <v>25</v>
      </c>
      <c r="C28" s="1" t="s">
        <v>0</v>
      </c>
      <c r="D28" s="1" t="s">
        <v>1</v>
      </c>
      <c r="E28" s="1" t="s">
        <v>23</v>
      </c>
      <c r="F28" s="1" t="s">
        <v>2</v>
      </c>
      <c r="G28" s="1" t="s">
        <v>3</v>
      </c>
      <c r="H28" s="1" t="s">
        <v>4</v>
      </c>
      <c r="I28" s="1" t="s">
        <v>5</v>
      </c>
      <c r="J28" s="1" t="s">
        <v>6</v>
      </c>
      <c r="L28" s="1" t="s">
        <v>28</v>
      </c>
      <c r="M28" s="1" t="s">
        <v>0</v>
      </c>
      <c r="N28" s="1" t="s">
        <v>1</v>
      </c>
      <c r="O28" s="1" t="s">
        <v>23</v>
      </c>
      <c r="P28" s="1" t="s">
        <v>2</v>
      </c>
      <c r="Q28" s="1" t="s">
        <v>3</v>
      </c>
      <c r="R28" s="1" t="s">
        <v>4</v>
      </c>
      <c r="S28" s="1" t="s">
        <v>5</v>
      </c>
      <c r="T28" s="1" t="s">
        <v>6</v>
      </c>
    </row>
    <row r="29" spans="2:20" x14ac:dyDescent="0.35">
      <c r="B29" s="1" t="s">
        <v>0</v>
      </c>
      <c r="C29" s="21" t="str">
        <f t="shared" ref="C29:J39" si="8">+IF(C3=0,"",($V$3+$W$3+C16/$X$3))</f>
        <v/>
      </c>
      <c r="D29" s="21" t="str">
        <f t="shared" si="8"/>
        <v/>
      </c>
      <c r="E29" s="21" t="str">
        <f t="shared" si="8"/>
        <v/>
      </c>
      <c r="F29" s="21">
        <f>+IF(F3=0,"",($V$3+$W$3+F16/$X$3))</f>
        <v>240</v>
      </c>
      <c r="G29" s="21" t="str">
        <f t="shared" ref="G29:J29" si="9">+IF(G3=0,"",($V$3+$W$3+G16/$X$3))</f>
        <v/>
      </c>
      <c r="H29" s="21" t="str">
        <f t="shared" si="9"/>
        <v/>
      </c>
      <c r="I29" s="21" t="str">
        <f t="shared" si="9"/>
        <v/>
      </c>
      <c r="J29" s="21" t="str">
        <f t="shared" si="9"/>
        <v/>
      </c>
      <c r="L29" s="1" t="s">
        <v>0</v>
      </c>
      <c r="M29" s="21" t="str">
        <f>+IF(M3=0,"",(M16/$X$3))</f>
        <v/>
      </c>
      <c r="N29" s="21" t="str">
        <f t="shared" ref="N29:T29" si="10">+IF(N3=0,"",(N16/$X$3))</f>
        <v/>
      </c>
      <c r="O29" s="21" t="str">
        <f t="shared" si="10"/>
        <v/>
      </c>
      <c r="P29" s="21" t="str">
        <f t="shared" si="10"/>
        <v/>
      </c>
      <c r="Q29" s="21" t="str">
        <f t="shared" si="10"/>
        <v/>
      </c>
      <c r="R29" s="21" t="str">
        <f t="shared" si="10"/>
        <v/>
      </c>
      <c r="S29" s="21" t="str">
        <f t="shared" si="10"/>
        <v/>
      </c>
      <c r="T29" s="21" t="str">
        <f t="shared" si="10"/>
        <v/>
      </c>
    </row>
    <row r="30" spans="2:20" x14ac:dyDescent="0.35">
      <c r="B30" s="1" t="s">
        <v>1</v>
      </c>
      <c r="C30" s="21" t="str">
        <f t="shared" si="8"/>
        <v/>
      </c>
      <c r="D30" s="21" t="str">
        <f t="shared" si="8"/>
        <v/>
      </c>
      <c r="E30" s="21" t="str">
        <f t="shared" si="8"/>
        <v/>
      </c>
      <c r="F30" s="21">
        <f t="shared" si="8"/>
        <v>320</v>
      </c>
      <c r="G30" s="21" t="str">
        <f t="shared" si="8"/>
        <v/>
      </c>
      <c r="H30" s="21" t="str">
        <f t="shared" si="8"/>
        <v/>
      </c>
      <c r="I30" s="21" t="str">
        <f t="shared" si="8"/>
        <v/>
      </c>
      <c r="J30" s="21" t="str">
        <f t="shared" si="8"/>
        <v/>
      </c>
      <c r="L30" s="1" t="s">
        <v>1</v>
      </c>
      <c r="M30" s="21" t="str">
        <f t="shared" ref="M30:T39" si="11">+IF(M4=0,"",(M17/$X$3))</f>
        <v/>
      </c>
      <c r="N30" s="21" t="str">
        <f t="shared" si="11"/>
        <v/>
      </c>
      <c r="O30" s="21" t="str">
        <f t="shared" si="11"/>
        <v/>
      </c>
      <c r="P30" s="21" t="str">
        <f t="shared" si="11"/>
        <v/>
      </c>
      <c r="Q30" s="21" t="str">
        <f t="shared" si="11"/>
        <v/>
      </c>
      <c r="R30" s="21" t="str">
        <f t="shared" si="11"/>
        <v/>
      </c>
      <c r="S30" s="21" t="str">
        <f t="shared" si="11"/>
        <v/>
      </c>
      <c r="T30" s="21" t="str">
        <f t="shared" si="11"/>
        <v/>
      </c>
    </row>
    <row r="31" spans="2:20" x14ac:dyDescent="0.35">
      <c r="B31" s="1" t="s">
        <v>23</v>
      </c>
      <c r="C31" s="21" t="str">
        <f t="shared" si="8"/>
        <v/>
      </c>
      <c r="D31" s="21" t="str">
        <f t="shared" si="8"/>
        <v/>
      </c>
      <c r="E31" s="21" t="str">
        <f t="shared" si="8"/>
        <v/>
      </c>
      <c r="F31" s="21" t="str">
        <f t="shared" si="8"/>
        <v/>
      </c>
      <c r="G31" s="21" t="str">
        <f t="shared" si="8"/>
        <v/>
      </c>
      <c r="H31" s="21" t="str">
        <f t="shared" si="8"/>
        <v/>
      </c>
      <c r="I31" s="21" t="str">
        <f t="shared" si="8"/>
        <v/>
      </c>
      <c r="J31" s="21" t="str">
        <f t="shared" si="8"/>
        <v/>
      </c>
      <c r="L31" s="1" t="s">
        <v>23</v>
      </c>
      <c r="M31" s="21" t="str">
        <f t="shared" si="11"/>
        <v/>
      </c>
      <c r="N31" s="21" t="str">
        <f t="shared" si="11"/>
        <v/>
      </c>
      <c r="O31" s="21" t="str">
        <f t="shared" si="11"/>
        <v/>
      </c>
      <c r="P31" s="21" t="str">
        <f t="shared" si="11"/>
        <v/>
      </c>
      <c r="Q31" s="21">
        <f t="shared" si="11"/>
        <v>440</v>
      </c>
      <c r="R31" s="21">
        <f t="shared" si="11"/>
        <v>120</v>
      </c>
      <c r="S31" s="21" t="str">
        <f t="shared" si="11"/>
        <v/>
      </c>
      <c r="T31" s="21" t="str">
        <f t="shared" si="11"/>
        <v/>
      </c>
    </row>
    <row r="32" spans="2:20" x14ac:dyDescent="0.35">
      <c r="B32" s="1" t="s">
        <v>2</v>
      </c>
      <c r="C32" s="21" t="str">
        <f t="shared" si="8"/>
        <v/>
      </c>
      <c r="D32" s="21" t="str">
        <f t="shared" si="8"/>
        <v/>
      </c>
      <c r="E32" s="21" t="str">
        <f t="shared" si="8"/>
        <v/>
      </c>
      <c r="F32" s="21" t="str">
        <f t="shared" si="8"/>
        <v/>
      </c>
      <c r="G32" s="21" t="str">
        <f t="shared" si="8"/>
        <v/>
      </c>
      <c r="H32" s="21" t="str">
        <f t="shared" si="8"/>
        <v/>
      </c>
      <c r="I32" s="21" t="str">
        <f t="shared" si="8"/>
        <v/>
      </c>
      <c r="J32" s="21" t="str">
        <f t="shared" si="8"/>
        <v/>
      </c>
      <c r="L32" s="1" t="s">
        <v>2</v>
      </c>
      <c r="M32" s="21">
        <f t="shared" si="11"/>
        <v>280</v>
      </c>
      <c r="N32" s="21">
        <f t="shared" si="11"/>
        <v>200</v>
      </c>
      <c r="O32" s="21" t="str">
        <f t="shared" si="11"/>
        <v/>
      </c>
      <c r="P32" s="21" t="str">
        <f t="shared" si="11"/>
        <v/>
      </c>
      <c r="Q32" s="21" t="str">
        <f t="shared" si="11"/>
        <v/>
      </c>
      <c r="R32" s="21" t="str">
        <f t="shared" si="11"/>
        <v/>
      </c>
      <c r="S32" s="21" t="str">
        <f t="shared" si="11"/>
        <v/>
      </c>
      <c r="T32" s="21" t="str">
        <f t="shared" si="11"/>
        <v/>
      </c>
    </row>
    <row r="33" spans="2:20" x14ac:dyDescent="0.35">
      <c r="B33" s="1" t="s">
        <v>3</v>
      </c>
      <c r="C33" s="21" t="str">
        <f t="shared" si="8"/>
        <v/>
      </c>
      <c r="D33" s="21" t="str">
        <f t="shared" si="8"/>
        <v/>
      </c>
      <c r="E33" s="21">
        <f t="shared" si="8"/>
        <v>160</v>
      </c>
      <c r="F33" s="21" t="str">
        <f t="shared" si="8"/>
        <v/>
      </c>
      <c r="G33" s="21" t="str">
        <f t="shared" si="8"/>
        <v/>
      </c>
      <c r="H33" s="21" t="str">
        <f t="shared" si="8"/>
        <v/>
      </c>
      <c r="I33" s="21" t="str">
        <f t="shared" si="8"/>
        <v/>
      </c>
      <c r="J33" s="21" t="str">
        <f t="shared" si="8"/>
        <v/>
      </c>
      <c r="L33" s="1" t="s">
        <v>3</v>
      </c>
      <c r="M33" s="21" t="str">
        <f t="shared" si="11"/>
        <v/>
      </c>
      <c r="N33" s="21" t="str">
        <f t="shared" si="11"/>
        <v/>
      </c>
      <c r="O33" s="21" t="str">
        <f t="shared" si="11"/>
        <v/>
      </c>
      <c r="P33" s="21" t="str">
        <f t="shared" si="11"/>
        <v/>
      </c>
      <c r="Q33" s="21" t="str">
        <f t="shared" si="11"/>
        <v/>
      </c>
      <c r="R33" s="21" t="str">
        <f t="shared" si="11"/>
        <v/>
      </c>
      <c r="S33" s="21" t="str">
        <f t="shared" si="11"/>
        <v/>
      </c>
      <c r="T33" s="21" t="str">
        <f t="shared" si="11"/>
        <v/>
      </c>
    </row>
    <row r="34" spans="2:20" x14ac:dyDescent="0.35">
      <c r="B34" s="1" t="s">
        <v>4</v>
      </c>
      <c r="C34" s="21" t="str">
        <f t="shared" si="8"/>
        <v/>
      </c>
      <c r="D34" s="21" t="str">
        <f t="shared" si="8"/>
        <v/>
      </c>
      <c r="E34" s="21">
        <f t="shared" si="8"/>
        <v>480</v>
      </c>
      <c r="F34" s="21" t="str">
        <f t="shared" si="8"/>
        <v/>
      </c>
      <c r="G34" s="21" t="str">
        <f t="shared" si="8"/>
        <v/>
      </c>
      <c r="H34" s="21" t="str">
        <f t="shared" si="8"/>
        <v/>
      </c>
      <c r="I34" s="21" t="str">
        <f t="shared" si="8"/>
        <v/>
      </c>
      <c r="J34" s="21" t="str">
        <f t="shared" si="8"/>
        <v/>
      </c>
      <c r="L34" s="1" t="s">
        <v>4</v>
      </c>
      <c r="M34" s="21" t="str">
        <f t="shared" si="11"/>
        <v/>
      </c>
      <c r="N34" s="21" t="str">
        <f t="shared" si="11"/>
        <v/>
      </c>
      <c r="O34" s="21" t="str">
        <f t="shared" si="11"/>
        <v/>
      </c>
      <c r="P34" s="21" t="str">
        <f t="shared" si="11"/>
        <v/>
      </c>
      <c r="Q34" s="21" t="str">
        <f t="shared" si="11"/>
        <v/>
      </c>
      <c r="R34" s="21" t="str">
        <f t="shared" si="11"/>
        <v/>
      </c>
      <c r="S34" s="21" t="str">
        <f t="shared" si="11"/>
        <v/>
      </c>
      <c r="T34" s="21" t="str">
        <f t="shared" si="11"/>
        <v/>
      </c>
    </row>
    <row r="35" spans="2:20" x14ac:dyDescent="0.35">
      <c r="B35" s="1" t="s">
        <v>5</v>
      </c>
      <c r="C35" s="21" t="str">
        <f t="shared" si="8"/>
        <v/>
      </c>
      <c r="D35" s="21" t="str">
        <f t="shared" si="8"/>
        <v/>
      </c>
      <c r="E35" s="21" t="str">
        <f t="shared" si="8"/>
        <v/>
      </c>
      <c r="F35" s="21" t="str">
        <f t="shared" si="8"/>
        <v/>
      </c>
      <c r="G35" s="21" t="str">
        <f t="shared" si="8"/>
        <v/>
      </c>
      <c r="H35" s="21" t="str">
        <f t="shared" si="8"/>
        <v/>
      </c>
      <c r="I35" s="21" t="str">
        <f t="shared" si="8"/>
        <v/>
      </c>
      <c r="J35" s="21" t="str">
        <f t="shared" si="8"/>
        <v/>
      </c>
      <c r="L35" s="1" t="s">
        <v>5</v>
      </c>
      <c r="M35" s="21" t="str">
        <f t="shared" si="11"/>
        <v/>
      </c>
      <c r="N35" s="21" t="str">
        <f t="shared" si="11"/>
        <v/>
      </c>
      <c r="O35" s="21" t="str">
        <f t="shared" si="11"/>
        <v/>
      </c>
      <c r="P35" s="21" t="str">
        <f t="shared" si="11"/>
        <v/>
      </c>
      <c r="Q35" s="21" t="str">
        <f t="shared" si="11"/>
        <v/>
      </c>
      <c r="R35" s="21" t="str">
        <f t="shared" si="11"/>
        <v/>
      </c>
      <c r="S35" s="21" t="str">
        <f t="shared" si="11"/>
        <v/>
      </c>
      <c r="T35" s="21" t="str">
        <f t="shared" si="11"/>
        <v/>
      </c>
    </row>
    <row r="36" spans="2:20" x14ac:dyDescent="0.35">
      <c r="B36" s="1" t="s">
        <v>6</v>
      </c>
      <c r="C36" s="21" t="str">
        <f t="shared" si="8"/>
        <v/>
      </c>
      <c r="D36" s="21" t="str">
        <f t="shared" si="8"/>
        <v/>
      </c>
      <c r="E36" s="21" t="str">
        <f t="shared" si="8"/>
        <v/>
      </c>
      <c r="F36" s="21" t="str">
        <f t="shared" si="8"/>
        <v/>
      </c>
      <c r="G36" s="21" t="str">
        <f t="shared" si="8"/>
        <v/>
      </c>
      <c r="H36" s="21" t="str">
        <f t="shared" si="8"/>
        <v/>
      </c>
      <c r="I36" s="21" t="str">
        <f t="shared" si="8"/>
        <v/>
      </c>
      <c r="J36" s="21" t="str">
        <f t="shared" si="8"/>
        <v/>
      </c>
      <c r="L36" s="1" t="s">
        <v>6</v>
      </c>
      <c r="M36" s="21" t="str">
        <f t="shared" si="11"/>
        <v/>
      </c>
      <c r="N36" s="21" t="str">
        <f t="shared" si="11"/>
        <v/>
      </c>
      <c r="O36" s="21" t="str">
        <f t="shared" si="11"/>
        <v/>
      </c>
      <c r="P36" s="21" t="str">
        <f t="shared" si="11"/>
        <v/>
      </c>
      <c r="Q36" s="21" t="str">
        <f t="shared" si="11"/>
        <v/>
      </c>
      <c r="R36" s="21" t="str">
        <f t="shared" si="11"/>
        <v/>
      </c>
      <c r="S36" s="21" t="str">
        <f t="shared" si="11"/>
        <v/>
      </c>
      <c r="T36" s="21" t="str">
        <f t="shared" si="11"/>
        <v/>
      </c>
    </row>
    <row r="37" spans="2:20" x14ac:dyDescent="0.35">
      <c r="B37" s="1"/>
      <c r="C37" s="21" t="str">
        <f t="shared" si="8"/>
        <v/>
      </c>
      <c r="D37" s="21" t="str">
        <f t="shared" si="8"/>
        <v/>
      </c>
      <c r="E37" s="21" t="str">
        <f t="shared" si="8"/>
        <v/>
      </c>
      <c r="F37" s="21" t="str">
        <f t="shared" si="8"/>
        <v/>
      </c>
      <c r="G37" s="21" t="str">
        <f t="shared" si="8"/>
        <v/>
      </c>
      <c r="H37" s="21" t="str">
        <f t="shared" si="8"/>
        <v/>
      </c>
      <c r="I37" s="21" t="str">
        <f t="shared" si="8"/>
        <v/>
      </c>
      <c r="J37" s="21" t="str">
        <f t="shared" si="8"/>
        <v/>
      </c>
      <c r="L37" s="1"/>
      <c r="M37" s="21" t="str">
        <f t="shared" si="11"/>
        <v/>
      </c>
      <c r="N37" s="21" t="str">
        <f t="shared" si="11"/>
        <v/>
      </c>
      <c r="O37" s="21" t="str">
        <f t="shared" si="11"/>
        <v/>
      </c>
      <c r="P37" s="21" t="str">
        <f t="shared" si="11"/>
        <v/>
      </c>
      <c r="Q37" s="21" t="str">
        <f t="shared" si="11"/>
        <v/>
      </c>
      <c r="R37" s="21" t="str">
        <f t="shared" si="11"/>
        <v/>
      </c>
      <c r="S37" s="21" t="str">
        <f t="shared" si="11"/>
        <v/>
      </c>
      <c r="T37" s="21" t="str">
        <f t="shared" si="11"/>
        <v/>
      </c>
    </row>
    <row r="38" spans="2:20" x14ac:dyDescent="0.35">
      <c r="B38" s="1"/>
      <c r="C38" s="21" t="str">
        <f t="shared" si="8"/>
        <v/>
      </c>
      <c r="D38" s="21" t="str">
        <f t="shared" si="8"/>
        <v/>
      </c>
      <c r="E38" s="21" t="str">
        <f t="shared" si="8"/>
        <v/>
      </c>
      <c r="F38" s="21" t="str">
        <f t="shared" si="8"/>
        <v/>
      </c>
      <c r="G38" s="21" t="str">
        <f t="shared" si="8"/>
        <v/>
      </c>
      <c r="H38" s="21" t="str">
        <f t="shared" si="8"/>
        <v/>
      </c>
      <c r="I38" s="21" t="str">
        <f t="shared" si="8"/>
        <v/>
      </c>
      <c r="J38" s="21" t="str">
        <f t="shared" si="8"/>
        <v/>
      </c>
      <c r="L38" s="1"/>
      <c r="M38" s="21" t="str">
        <f t="shared" si="11"/>
        <v/>
      </c>
      <c r="N38" s="21" t="str">
        <f t="shared" si="11"/>
        <v/>
      </c>
      <c r="O38" s="21" t="str">
        <f t="shared" si="11"/>
        <v/>
      </c>
      <c r="P38" s="21" t="str">
        <f t="shared" si="11"/>
        <v/>
      </c>
      <c r="Q38" s="21" t="str">
        <f t="shared" si="11"/>
        <v/>
      </c>
      <c r="R38" s="21" t="str">
        <f t="shared" si="11"/>
        <v/>
      </c>
      <c r="S38" s="21" t="str">
        <f t="shared" si="11"/>
        <v/>
      </c>
      <c r="T38" s="21" t="str">
        <f t="shared" si="11"/>
        <v/>
      </c>
    </row>
    <row r="39" spans="2:20" x14ac:dyDescent="0.35">
      <c r="B39" s="1"/>
      <c r="C39" s="21" t="str">
        <f t="shared" si="8"/>
        <v/>
      </c>
      <c r="D39" s="21" t="str">
        <f t="shared" si="8"/>
        <v/>
      </c>
      <c r="E39" s="21" t="str">
        <f t="shared" si="8"/>
        <v/>
      </c>
      <c r="F39" s="21" t="str">
        <f t="shared" si="8"/>
        <v/>
      </c>
      <c r="G39" s="21" t="str">
        <f t="shared" si="8"/>
        <v/>
      </c>
      <c r="H39" s="21" t="str">
        <f t="shared" si="8"/>
        <v/>
      </c>
      <c r="I39" s="21" t="str">
        <f t="shared" si="8"/>
        <v/>
      </c>
      <c r="J39" s="21" t="str">
        <f t="shared" si="8"/>
        <v/>
      </c>
      <c r="L39" s="1"/>
      <c r="M39" s="21" t="str">
        <f t="shared" si="11"/>
        <v/>
      </c>
      <c r="N39" s="21" t="str">
        <f t="shared" si="11"/>
        <v/>
      </c>
      <c r="O39" s="21" t="str">
        <f t="shared" si="11"/>
        <v/>
      </c>
      <c r="P39" s="21" t="str">
        <f t="shared" si="11"/>
        <v/>
      </c>
      <c r="Q39" s="21" t="str">
        <f t="shared" si="11"/>
        <v/>
      </c>
      <c r="R39" s="21" t="str">
        <f t="shared" si="11"/>
        <v/>
      </c>
      <c r="S39" s="21" t="str">
        <f t="shared" si="11"/>
        <v/>
      </c>
      <c r="T39" s="21" t="str">
        <f t="shared" si="11"/>
        <v/>
      </c>
    </row>
    <row r="40" spans="2:20" x14ac:dyDescent="0.35">
      <c r="B40" t="s">
        <v>51</v>
      </c>
      <c r="L40" t="s">
        <v>50</v>
      </c>
    </row>
  </sheetData>
  <pageMargins left="0.7" right="0.7" top="0.75" bottom="0.75" header="0.3" footer="0.3"/>
  <pageSetup paperSize="9" scale="65"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CF5B4-35E5-4AEA-8DED-7E8253E01728}">
  <sheetPr>
    <pageSetUpPr fitToPage="1"/>
  </sheetPr>
  <dimension ref="B1:AR40"/>
  <sheetViews>
    <sheetView zoomScale="80" zoomScaleNormal="80" workbookViewId="0">
      <selection activeCell="V15" sqref="V15"/>
    </sheetView>
  </sheetViews>
  <sheetFormatPr defaultRowHeight="14.5" x14ac:dyDescent="0.35"/>
  <cols>
    <col min="1" max="1" width="3.26953125" customWidth="1"/>
    <col min="2" max="2" width="3.7265625" bestFit="1" customWidth="1"/>
    <col min="3" max="7" width="4.453125" bestFit="1" customWidth="1"/>
    <col min="8" max="8" width="5" bestFit="1" customWidth="1"/>
    <col min="9" max="9" width="4.453125" bestFit="1" customWidth="1"/>
    <col min="10" max="10" width="5" bestFit="1" customWidth="1"/>
    <col min="11" max="11" width="3.26953125" customWidth="1"/>
    <col min="12" max="12" width="3.7265625" bestFit="1" customWidth="1"/>
    <col min="13" max="17" width="5" bestFit="1" customWidth="1"/>
    <col min="18" max="18" width="4.453125" bestFit="1" customWidth="1"/>
    <col min="19" max="19" width="5" bestFit="1" customWidth="1"/>
    <col min="20" max="20" width="4.453125" bestFit="1" customWidth="1"/>
    <col min="21" max="21" width="8.26953125" customWidth="1"/>
    <col min="22" max="22" width="12.453125" bestFit="1" customWidth="1"/>
    <col min="23" max="23" width="9.1796875" bestFit="1" customWidth="1"/>
    <col min="24" max="24" width="12.453125" bestFit="1" customWidth="1"/>
    <col min="25" max="25" width="9.26953125" bestFit="1" customWidth="1"/>
    <col min="26" max="26" width="6.7265625" bestFit="1" customWidth="1"/>
    <col min="27" max="27" width="10.7265625" bestFit="1" customWidth="1"/>
    <col min="28" max="34" width="6.26953125" customWidth="1"/>
    <col min="35" max="35" width="12.26953125" bestFit="1" customWidth="1"/>
    <col min="43" max="43" width="9.1796875" customWidth="1"/>
  </cols>
  <sheetData>
    <row r="1" spans="2:44" x14ac:dyDescent="0.35">
      <c r="AJ1" s="1" t="s">
        <v>0</v>
      </c>
      <c r="AK1" s="1" t="s">
        <v>1</v>
      </c>
      <c r="AL1" s="1" t="s">
        <v>23</v>
      </c>
      <c r="AM1" s="1" t="s">
        <v>2</v>
      </c>
      <c r="AN1" s="1" t="s">
        <v>3</v>
      </c>
      <c r="AO1" s="1" t="s">
        <v>4</v>
      </c>
      <c r="AP1" s="1" t="s">
        <v>5</v>
      </c>
      <c r="AQ1" s="1" t="s">
        <v>6</v>
      </c>
    </row>
    <row r="2" spans="2:44" x14ac:dyDescent="0.35">
      <c r="B2" s="1" t="s">
        <v>24</v>
      </c>
      <c r="C2" s="1" t="s">
        <v>0</v>
      </c>
      <c r="D2" s="1" t="s">
        <v>1</v>
      </c>
      <c r="E2" s="1" t="s">
        <v>23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L2" s="1" t="s">
        <v>18</v>
      </c>
      <c r="M2" s="1" t="s">
        <v>0</v>
      </c>
      <c r="N2" s="1" t="s">
        <v>1</v>
      </c>
      <c r="O2" s="1" t="s">
        <v>23</v>
      </c>
      <c r="P2" s="1" t="s">
        <v>2</v>
      </c>
      <c r="Q2" s="1" t="s">
        <v>3</v>
      </c>
      <c r="R2" s="1" t="s">
        <v>4</v>
      </c>
      <c r="S2" s="1" t="s">
        <v>5</v>
      </c>
      <c r="T2" s="1" t="s">
        <v>6</v>
      </c>
      <c r="V2" s="17" t="s">
        <v>10</v>
      </c>
      <c r="W2" s="17" t="s">
        <v>11</v>
      </c>
      <c r="X2" s="17" t="s">
        <v>12</v>
      </c>
      <c r="Y2" s="17" t="s">
        <v>14</v>
      </c>
      <c r="Z2" s="17" t="s">
        <v>44</v>
      </c>
      <c r="AA2" s="17" t="s">
        <v>45</v>
      </c>
      <c r="AI2" s="1" t="s">
        <v>15</v>
      </c>
      <c r="AJ2" s="1">
        <f t="shared" ref="AJ2:AQ2" si="0">+SUM(C3:C13)</f>
        <v>0</v>
      </c>
      <c r="AK2" s="1">
        <f t="shared" si="0"/>
        <v>0</v>
      </c>
      <c r="AL2" s="1">
        <f t="shared" si="0"/>
        <v>0</v>
      </c>
      <c r="AM2" s="1">
        <f t="shared" si="0"/>
        <v>15</v>
      </c>
      <c r="AN2" s="1">
        <f t="shared" si="0"/>
        <v>0</v>
      </c>
      <c r="AO2" s="1">
        <f t="shared" si="0"/>
        <v>11</v>
      </c>
      <c r="AP2" s="1">
        <f t="shared" si="0"/>
        <v>11</v>
      </c>
      <c r="AQ2" s="1">
        <f t="shared" si="0"/>
        <v>11</v>
      </c>
    </row>
    <row r="3" spans="2:44" x14ac:dyDescent="0.35">
      <c r="B3" s="1" t="s">
        <v>0</v>
      </c>
      <c r="C3" s="1"/>
      <c r="D3" s="1"/>
      <c r="E3" s="1"/>
      <c r="F3" s="1">
        <v>10</v>
      </c>
      <c r="G3" s="1"/>
      <c r="H3" s="1"/>
      <c r="I3" s="1"/>
      <c r="J3" s="1"/>
      <c r="L3" s="1" t="s">
        <v>0</v>
      </c>
      <c r="M3" s="1"/>
      <c r="N3" s="1"/>
      <c r="O3" s="1"/>
      <c r="P3" s="1"/>
      <c r="Q3" s="1"/>
      <c r="R3" s="1"/>
      <c r="S3" s="1"/>
      <c r="T3" s="1"/>
      <c r="V3" s="17">
        <v>20</v>
      </c>
      <c r="W3" s="17">
        <v>20</v>
      </c>
      <c r="X3" s="17">
        <v>0.5</v>
      </c>
      <c r="Y3" s="18">
        <v>0.95</v>
      </c>
      <c r="Z3" s="17">
        <v>15</v>
      </c>
      <c r="AA3" s="17">
        <v>250</v>
      </c>
      <c r="AI3" s="1" t="s">
        <v>16</v>
      </c>
      <c r="AJ3" s="1">
        <f>+SUM(C3:J3)</f>
        <v>10</v>
      </c>
      <c r="AK3" s="1">
        <f>+SUM(C4:J4)</f>
        <v>5</v>
      </c>
      <c r="AL3" s="1">
        <f>+SUM(C5:J5)</f>
        <v>18</v>
      </c>
      <c r="AM3" s="1">
        <f>+SUM(C6:J6)</f>
        <v>0</v>
      </c>
      <c r="AN3" s="1">
        <f>+SUM(C7:J7)</f>
        <v>15</v>
      </c>
      <c r="AO3" s="1">
        <f>+SUM(C8:J8)</f>
        <v>0</v>
      </c>
      <c r="AP3" s="1">
        <f>+SUM(C9:J9)</f>
        <v>0</v>
      </c>
      <c r="AQ3" s="1">
        <f>+SUM(C10:J10)</f>
        <v>0</v>
      </c>
    </row>
    <row r="4" spans="2:44" x14ac:dyDescent="0.35">
      <c r="B4" s="1" t="s">
        <v>1</v>
      </c>
      <c r="C4" s="1"/>
      <c r="D4" s="1"/>
      <c r="E4" s="1"/>
      <c r="F4" s="1">
        <v>5</v>
      </c>
      <c r="G4" s="1"/>
      <c r="H4" s="1"/>
      <c r="I4" s="1"/>
      <c r="J4" s="1"/>
      <c r="L4" s="1" t="s">
        <v>1</v>
      </c>
      <c r="M4" s="1"/>
      <c r="N4" s="1"/>
      <c r="O4" s="1"/>
      <c r="P4" s="1"/>
      <c r="Q4" s="1"/>
      <c r="R4" s="1"/>
      <c r="S4" s="1"/>
      <c r="T4" s="1"/>
      <c r="AI4" s="1" t="s">
        <v>17</v>
      </c>
      <c r="AJ4" s="1">
        <f>+AJ2-AJ3</f>
        <v>-10</v>
      </c>
      <c r="AK4" s="1">
        <f t="shared" ref="AK4:AQ4" si="1">+AK2-AK3</f>
        <v>-5</v>
      </c>
      <c r="AL4" s="1">
        <f t="shared" si="1"/>
        <v>-18</v>
      </c>
      <c r="AM4" s="1">
        <f t="shared" si="1"/>
        <v>15</v>
      </c>
      <c r="AN4" s="1">
        <f t="shared" si="1"/>
        <v>-15</v>
      </c>
      <c r="AO4" s="1">
        <f t="shared" si="1"/>
        <v>11</v>
      </c>
      <c r="AP4" s="1">
        <f t="shared" si="1"/>
        <v>11</v>
      </c>
      <c r="AQ4" s="1">
        <f t="shared" si="1"/>
        <v>11</v>
      </c>
      <c r="AR4" s="1">
        <f>SUM(AJ4:AQ4)</f>
        <v>0</v>
      </c>
    </row>
    <row r="5" spans="2:44" x14ac:dyDescent="0.35">
      <c r="B5" s="1" t="s">
        <v>23</v>
      </c>
      <c r="C5" s="1"/>
      <c r="D5" s="1"/>
      <c r="E5" s="1"/>
      <c r="F5" s="1"/>
      <c r="G5" s="1"/>
      <c r="H5" s="1">
        <v>6</v>
      </c>
      <c r="I5" s="1">
        <v>6</v>
      </c>
      <c r="J5" s="1">
        <v>6</v>
      </c>
      <c r="L5" s="1" t="s">
        <v>23</v>
      </c>
      <c r="M5" s="1"/>
      <c r="N5" s="1"/>
      <c r="O5" s="1"/>
      <c r="P5" s="1"/>
      <c r="Q5" s="1"/>
      <c r="R5" s="1"/>
      <c r="S5" s="1"/>
      <c r="T5" s="1"/>
      <c r="V5" t="s">
        <v>48</v>
      </c>
      <c r="W5">
        <f>CEILING(W6,1)</f>
        <v>9</v>
      </c>
      <c r="X5" t="s">
        <v>41</v>
      </c>
    </row>
    <row r="6" spans="2:44" x14ac:dyDescent="0.35">
      <c r="B6" s="1" t="s">
        <v>2</v>
      </c>
      <c r="C6" s="1"/>
      <c r="D6" s="1"/>
      <c r="E6" s="1"/>
      <c r="F6" s="1"/>
      <c r="G6" s="1"/>
      <c r="H6" s="1"/>
      <c r="I6" s="1"/>
      <c r="J6" s="1"/>
      <c r="L6" s="1" t="s">
        <v>2</v>
      </c>
      <c r="M6" s="1">
        <v>10</v>
      </c>
      <c r="N6" s="1">
        <v>5</v>
      </c>
      <c r="O6" s="1"/>
      <c r="P6" s="1"/>
      <c r="Q6" s="1"/>
      <c r="R6" s="1"/>
      <c r="S6" s="1"/>
      <c r="T6" s="1"/>
      <c r="V6" t="s">
        <v>49</v>
      </c>
      <c r="W6" s="16">
        <f>+W7/(Y3)</f>
        <v>8.0701754385964914</v>
      </c>
      <c r="AI6" t="s">
        <v>43</v>
      </c>
      <c r="AJ6">
        <f>SUM(M3:T3)</f>
        <v>0</v>
      </c>
      <c r="AK6">
        <f>SUM(M4:T4)</f>
        <v>0</v>
      </c>
      <c r="AL6">
        <f>SUM(M5:T5)</f>
        <v>0</v>
      </c>
      <c r="AM6">
        <f>SUM(M6:T6)</f>
        <v>15</v>
      </c>
      <c r="AN6">
        <f>SUM(M7:T7)</f>
        <v>0</v>
      </c>
      <c r="AO6">
        <f>SUM(M8:T8)</f>
        <v>11</v>
      </c>
      <c r="AP6">
        <f>SUM(M9:T9)</f>
        <v>11</v>
      </c>
      <c r="AQ6">
        <f>SUM(M10:T10)</f>
        <v>11</v>
      </c>
    </row>
    <row r="7" spans="2:44" x14ac:dyDescent="0.35">
      <c r="B7" s="1" t="s">
        <v>3</v>
      </c>
      <c r="C7" s="1"/>
      <c r="D7" s="1"/>
      <c r="E7" s="1"/>
      <c r="F7" s="1"/>
      <c r="G7" s="1"/>
      <c r="H7" s="1">
        <v>5</v>
      </c>
      <c r="I7" s="1">
        <v>5</v>
      </c>
      <c r="J7" s="1">
        <v>5</v>
      </c>
      <c r="L7" s="1" t="s">
        <v>3</v>
      </c>
      <c r="M7" s="1"/>
      <c r="N7" s="1"/>
      <c r="O7" s="1"/>
      <c r="P7" s="1"/>
      <c r="Q7" s="1"/>
      <c r="R7" s="1"/>
      <c r="S7" s="1"/>
      <c r="T7" s="1"/>
      <c r="V7" t="s">
        <v>46</v>
      </c>
      <c r="W7" s="16">
        <f>+W8+W9</f>
        <v>7.666666666666667</v>
      </c>
      <c r="X7" t="s">
        <v>7</v>
      </c>
      <c r="AI7" s="17" t="s">
        <v>20</v>
      </c>
      <c r="AJ7" s="1" t="s">
        <v>0</v>
      </c>
      <c r="AK7" s="1" t="s">
        <v>1</v>
      </c>
      <c r="AL7" s="1" t="s">
        <v>23</v>
      </c>
      <c r="AM7" s="1" t="s">
        <v>2</v>
      </c>
      <c r="AN7" s="1" t="s">
        <v>3</v>
      </c>
      <c r="AO7" s="1" t="s">
        <v>4</v>
      </c>
      <c r="AP7" s="1" t="s">
        <v>5</v>
      </c>
      <c r="AQ7" s="1" t="s">
        <v>6</v>
      </c>
    </row>
    <row r="8" spans="2:44" x14ac:dyDescent="0.35">
      <c r="B8" s="1" t="s">
        <v>4</v>
      </c>
      <c r="C8" s="1"/>
      <c r="D8" s="1"/>
      <c r="E8" s="1"/>
      <c r="F8" s="1"/>
      <c r="G8" s="1"/>
      <c r="H8" s="1"/>
      <c r="I8" s="1"/>
      <c r="J8" s="1"/>
      <c r="L8" s="1" t="s">
        <v>4</v>
      </c>
      <c r="M8" s="1"/>
      <c r="N8" s="1"/>
      <c r="O8" s="1">
        <v>6</v>
      </c>
      <c r="P8" s="1"/>
      <c r="Q8" s="1">
        <v>5</v>
      </c>
      <c r="R8" s="1"/>
      <c r="S8" s="1"/>
      <c r="T8" s="1"/>
      <c r="V8" t="s">
        <v>47</v>
      </c>
      <c r="W8" s="16">
        <f>+SUMPRODUCT(C3:J13,C29:J39)/3600</f>
        <v>3.4444444444444446</v>
      </c>
      <c r="X8" t="s">
        <v>7</v>
      </c>
      <c r="Y8" s="22">
        <f>+W8*3600</f>
        <v>12400</v>
      </c>
      <c r="Z8" t="s">
        <v>22</v>
      </c>
      <c r="AJ8">
        <f t="shared" ref="AJ8:AK8" si="2">IF(AJ4&gt;0,AJ4,0)</f>
        <v>0</v>
      </c>
      <c r="AK8">
        <f t="shared" si="2"/>
        <v>0</v>
      </c>
      <c r="AL8">
        <f>IF(AL4&gt;0,AL4,0)</f>
        <v>0</v>
      </c>
      <c r="AM8">
        <f t="shared" ref="AM8:AQ8" si="3">IF(AM4&gt;0,AM4,0)</f>
        <v>15</v>
      </c>
      <c r="AN8">
        <f t="shared" si="3"/>
        <v>0</v>
      </c>
      <c r="AO8">
        <f t="shared" si="3"/>
        <v>11</v>
      </c>
      <c r="AP8">
        <f t="shared" si="3"/>
        <v>11</v>
      </c>
      <c r="AQ8">
        <f t="shared" si="3"/>
        <v>11</v>
      </c>
    </row>
    <row r="9" spans="2:44" x14ac:dyDescent="0.35">
      <c r="B9" s="1" t="s">
        <v>5</v>
      </c>
      <c r="C9" s="1"/>
      <c r="D9" s="1"/>
      <c r="E9" s="1"/>
      <c r="F9" s="1"/>
      <c r="G9" s="1"/>
      <c r="H9" s="1"/>
      <c r="I9" s="1"/>
      <c r="J9" s="1"/>
      <c r="L9" s="1" t="s">
        <v>5</v>
      </c>
      <c r="M9" s="1"/>
      <c r="N9" s="1"/>
      <c r="O9" s="1">
        <v>6</v>
      </c>
      <c r="P9" s="1"/>
      <c r="Q9" s="1">
        <v>5</v>
      </c>
      <c r="R9" s="1"/>
      <c r="S9" s="1"/>
      <c r="T9" s="1"/>
      <c r="V9" t="s">
        <v>9</v>
      </c>
      <c r="W9" s="16">
        <f>+SUMPRODUCT(M3:T13,M29:T39)/3600</f>
        <v>4.2222222222222223</v>
      </c>
      <c r="X9" t="s">
        <v>7</v>
      </c>
      <c r="Y9">
        <f>+W9*3600</f>
        <v>15200</v>
      </c>
      <c r="Z9" t="s">
        <v>22</v>
      </c>
      <c r="AJ9" t="str">
        <f>IF(AJ8=AJ6,"OK","ATT")</f>
        <v>OK</v>
      </c>
      <c r="AK9" t="str">
        <f t="shared" ref="AK9:AQ9" si="4">IF(AK8=AK6,"OK","ATT")</f>
        <v>OK</v>
      </c>
      <c r="AL9" t="str">
        <f t="shared" si="4"/>
        <v>OK</v>
      </c>
      <c r="AM9" t="str">
        <f t="shared" si="4"/>
        <v>OK</v>
      </c>
      <c r="AN9" t="str">
        <f t="shared" si="4"/>
        <v>OK</v>
      </c>
      <c r="AO9" t="str">
        <f t="shared" si="4"/>
        <v>OK</v>
      </c>
      <c r="AP9" t="str">
        <f t="shared" si="4"/>
        <v>OK</v>
      </c>
      <c r="AQ9" t="str">
        <f t="shared" si="4"/>
        <v>OK</v>
      </c>
    </row>
    <row r="10" spans="2:44" x14ac:dyDescent="0.35">
      <c r="B10" s="1" t="s">
        <v>6</v>
      </c>
      <c r="C10" s="1"/>
      <c r="D10" s="1"/>
      <c r="E10" s="1"/>
      <c r="F10" s="1"/>
      <c r="G10" s="1"/>
      <c r="H10" s="1"/>
      <c r="I10" s="1"/>
      <c r="J10" s="1"/>
      <c r="L10" s="1" t="s">
        <v>6</v>
      </c>
      <c r="M10" s="1"/>
      <c r="N10" s="1"/>
      <c r="O10" s="1">
        <v>6</v>
      </c>
      <c r="P10" s="1"/>
      <c r="Q10" s="1">
        <v>5</v>
      </c>
      <c r="R10" s="1"/>
      <c r="S10" s="1"/>
      <c r="T10" s="1"/>
      <c r="V10" t="s">
        <v>21</v>
      </c>
      <c r="W10" s="19">
        <f>+((SUMPRODUCT(C3:J13,C16:J26)+SUMPRODUCT(M3:T13,M16:T26))/W5*Z3*AA3)/1000</f>
        <v>5350</v>
      </c>
      <c r="X10" t="s">
        <v>42</v>
      </c>
    </row>
    <row r="11" spans="2:44" x14ac:dyDescent="0.35">
      <c r="B11" s="1"/>
      <c r="C11" s="1"/>
      <c r="D11" s="1"/>
      <c r="E11" s="1"/>
      <c r="F11" s="1"/>
      <c r="G11" s="1"/>
      <c r="H11" s="1"/>
      <c r="I11" s="1"/>
      <c r="J11" s="1"/>
      <c r="L11" s="1"/>
      <c r="M11" s="1"/>
      <c r="N11" s="1"/>
      <c r="O11" s="1"/>
      <c r="P11" s="1"/>
      <c r="Q11" s="1"/>
      <c r="R11" s="1"/>
      <c r="S11" s="1"/>
      <c r="T11" s="1"/>
      <c r="AI11" s="17"/>
      <c r="AJ11" s="20">
        <f t="shared" ref="AJ11:AQ11" si="5">IF(AJ4&lt;0,-AJ4,0)</f>
        <v>10</v>
      </c>
      <c r="AK11" s="20">
        <f t="shared" si="5"/>
        <v>5</v>
      </c>
      <c r="AL11" s="20">
        <f t="shared" si="5"/>
        <v>18</v>
      </c>
      <c r="AM11" s="20">
        <f t="shared" si="5"/>
        <v>0</v>
      </c>
      <c r="AN11" s="20">
        <f t="shared" si="5"/>
        <v>15</v>
      </c>
      <c r="AO11" s="20">
        <f t="shared" si="5"/>
        <v>0</v>
      </c>
      <c r="AP11" s="20">
        <f t="shared" si="5"/>
        <v>0</v>
      </c>
      <c r="AQ11" s="20">
        <f t="shared" si="5"/>
        <v>0</v>
      </c>
    </row>
    <row r="12" spans="2:44" x14ac:dyDescent="0.35">
      <c r="B12" s="1"/>
      <c r="C12" s="1"/>
      <c r="D12" s="1"/>
      <c r="E12" s="1"/>
      <c r="F12" s="1"/>
      <c r="G12" s="1"/>
      <c r="H12" s="1"/>
      <c r="I12" s="1"/>
      <c r="J12" s="1"/>
      <c r="L12" s="1"/>
      <c r="M12" s="1"/>
      <c r="N12" s="1"/>
      <c r="O12" s="1"/>
      <c r="P12" s="1"/>
      <c r="Q12" s="1"/>
      <c r="R12" s="1"/>
      <c r="S12" s="1"/>
      <c r="T12" s="1"/>
      <c r="AI12" s="17" t="s">
        <v>19</v>
      </c>
      <c r="AJ12" s="1" t="s">
        <v>0</v>
      </c>
      <c r="AK12" s="1" t="s">
        <v>1</v>
      </c>
      <c r="AL12" s="1" t="s">
        <v>23</v>
      </c>
      <c r="AM12" s="1" t="s">
        <v>2</v>
      </c>
      <c r="AN12" s="1" t="s">
        <v>3</v>
      </c>
      <c r="AO12" s="1" t="s">
        <v>4</v>
      </c>
      <c r="AP12" s="1" t="s">
        <v>5</v>
      </c>
      <c r="AQ12" s="1" t="s">
        <v>6</v>
      </c>
    </row>
    <row r="13" spans="2:44" x14ac:dyDescent="0.35">
      <c r="B13" s="1"/>
      <c r="C13" s="1"/>
      <c r="D13" s="1"/>
      <c r="E13" s="1"/>
      <c r="F13" s="1"/>
      <c r="G13" s="1"/>
      <c r="H13" s="1"/>
      <c r="I13" s="1"/>
      <c r="J13" s="1"/>
      <c r="L13" s="1"/>
      <c r="M13" s="1"/>
      <c r="N13" s="1"/>
      <c r="O13" s="1"/>
      <c r="P13" s="1"/>
      <c r="Q13" s="1"/>
      <c r="R13" s="1"/>
      <c r="S13" s="1"/>
      <c r="T13" s="1"/>
      <c r="AJ13">
        <f>SUM(M3:M13)</f>
        <v>10</v>
      </c>
      <c r="AK13">
        <f t="shared" ref="AK13:AQ13" si="6">SUM(N3:N13)</f>
        <v>5</v>
      </c>
      <c r="AL13">
        <f t="shared" si="6"/>
        <v>18</v>
      </c>
      <c r="AM13">
        <f t="shared" si="6"/>
        <v>0</v>
      </c>
      <c r="AN13">
        <f t="shared" si="6"/>
        <v>15</v>
      </c>
      <c r="AO13">
        <f t="shared" si="6"/>
        <v>0</v>
      </c>
      <c r="AP13">
        <f t="shared" si="6"/>
        <v>0</v>
      </c>
      <c r="AQ13">
        <f t="shared" si="6"/>
        <v>0</v>
      </c>
    </row>
    <row r="14" spans="2:44" x14ac:dyDescent="0.35">
      <c r="AJ14" t="str">
        <f>IF(AJ13=AJ11,"OK","ATT")</f>
        <v>OK</v>
      </c>
      <c r="AK14" t="str">
        <f t="shared" ref="AK14:AQ14" si="7">IF(AK13=AK11,"OK","ATT")</f>
        <v>OK</v>
      </c>
      <c r="AL14" t="str">
        <f t="shared" si="7"/>
        <v>OK</v>
      </c>
      <c r="AM14" t="str">
        <f t="shared" si="7"/>
        <v>OK</v>
      </c>
      <c r="AN14" t="str">
        <f t="shared" si="7"/>
        <v>OK</v>
      </c>
      <c r="AO14" t="str">
        <f t="shared" si="7"/>
        <v>OK</v>
      </c>
      <c r="AP14" t="str">
        <f t="shared" si="7"/>
        <v>OK</v>
      </c>
      <c r="AQ14" t="str">
        <f t="shared" si="7"/>
        <v>OK</v>
      </c>
    </row>
    <row r="15" spans="2:44" x14ac:dyDescent="0.35">
      <c r="B15" s="1" t="s">
        <v>13</v>
      </c>
      <c r="C15" s="1" t="s">
        <v>0</v>
      </c>
      <c r="D15" s="1" t="s">
        <v>1</v>
      </c>
      <c r="E15" s="1" t="s">
        <v>23</v>
      </c>
      <c r="F15" s="1" t="s">
        <v>2</v>
      </c>
      <c r="G15" s="1" t="s">
        <v>3</v>
      </c>
      <c r="H15" s="1" t="s">
        <v>4</v>
      </c>
      <c r="I15" s="1" t="s">
        <v>5</v>
      </c>
      <c r="J15" s="1" t="s">
        <v>6</v>
      </c>
      <c r="L15" s="1" t="s">
        <v>13</v>
      </c>
      <c r="M15" s="1" t="s">
        <v>0</v>
      </c>
      <c r="N15" s="1" t="s">
        <v>1</v>
      </c>
      <c r="O15" s="1" t="s">
        <v>23</v>
      </c>
      <c r="P15" s="1" t="s">
        <v>2</v>
      </c>
      <c r="Q15" s="1" t="s">
        <v>3</v>
      </c>
      <c r="R15" s="1" t="s">
        <v>4</v>
      </c>
      <c r="S15" s="1" t="s">
        <v>5</v>
      </c>
      <c r="T15" s="1" t="s">
        <v>6</v>
      </c>
    </row>
    <row r="16" spans="2:44" x14ac:dyDescent="0.35">
      <c r="B16" s="1" t="s">
        <v>0</v>
      </c>
      <c r="C16" s="1"/>
      <c r="D16" s="1"/>
      <c r="E16" s="1"/>
      <c r="F16" s="1">
        <v>100</v>
      </c>
      <c r="G16" s="1"/>
      <c r="H16" s="1"/>
      <c r="I16" s="1"/>
      <c r="J16" s="1"/>
      <c r="L16" s="1" t="s">
        <v>0</v>
      </c>
      <c r="M16" s="1"/>
      <c r="N16" s="1"/>
      <c r="O16" s="1"/>
      <c r="P16" s="1"/>
      <c r="Q16" s="1"/>
      <c r="R16" s="1"/>
      <c r="S16" s="1"/>
      <c r="T16" s="1"/>
    </row>
    <row r="17" spans="2:20" x14ac:dyDescent="0.35">
      <c r="B17" s="1" t="s">
        <v>1</v>
      </c>
      <c r="C17" s="1"/>
      <c r="D17" s="1"/>
      <c r="E17" s="1"/>
      <c r="F17" s="1">
        <v>140</v>
      </c>
      <c r="G17" s="1"/>
      <c r="H17" s="1"/>
      <c r="I17" s="1"/>
      <c r="J17" s="1"/>
      <c r="L17" s="1" t="s">
        <v>1</v>
      </c>
      <c r="M17" s="1"/>
      <c r="N17" s="1"/>
      <c r="O17" s="1"/>
      <c r="P17" s="1"/>
      <c r="Q17" s="1"/>
      <c r="R17" s="1"/>
      <c r="S17" s="1"/>
      <c r="T17" s="1"/>
    </row>
    <row r="18" spans="2:20" x14ac:dyDescent="0.35">
      <c r="B18" s="1" t="s">
        <v>23</v>
      </c>
      <c r="C18" s="1"/>
      <c r="D18" s="1"/>
      <c r="E18" s="1"/>
      <c r="F18" s="1"/>
      <c r="G18" s="1"/>
      <c r="H18" s="1">
        <v>60</v>
      </c>
      <c r="I18" s="1">
        <v>80</v>
      </c>
      <c r="J18" s="1">
        <v>100</v>
      </c>
      <c r="L18" s="1" t="s">
        <v>23</v>
      </c>
      <c r="M18" s="1"/>
      <c r="N18" s="1"/>
      <c r="O18" s="1"/>
      <c r="P18" s="1"/>
      <c r="Q18" s="1"/>
      <c r="R18" s="1"/>
      <c r="S18" s="1"/>
      <c r="T18" s="1"/>
    </row>
    <row r="19" spans="2:20" x14ac:dyDescent="0.35">
      <c r="B19" s="1" t="s">
        <v>2</v>
      </c>
      <c r="C19" s="1"/>
      <c r="D19" s="1"/>
      <c r="E19" s="1"/>
      <c r="F19" s="1"/>
      <c r="G19" s="1"/>
      <c r="H19" s="1"/>
      <c r="I19" s="1"/>
      <c r="J19" s="1"/>
      <c r="L19" s="1" t="s">
        <v>2</v>
      </c>
      <c r="M19" s="1">
        <v>140</v>
      </c>
      <c r="N19" s="1">
        <v>100</v>
      </c>
      <c r="O19" s="1"/>
      <c r="P19" s="1"/>
      <c r="Q19" s="1"/>
      <c r="R19" s="1"/>
      <c r="S19" s="1"/>
      <c r="T19" s="1"/>
    </row>
    <row r="20" spans="2:20" x14ac:dyDescent="0.35">
      <c r="B20" s="1" t="s">
        <v>3</v>
      </c>
      <c r="C20" s="1"/>
      <c r="D20" s="1"/>
      <c r="E20" s="1"/>
      <c r="F20" s="1"/>
      <c r="G20" s="1"/>
      <c r="H20" s="1">
        <v>120</v>
      </c>
      <c r="I20" s="1">
        <v>140</v>
      </c>
      <c r="J20" s="1">
        <v>160</v>
      </c>
      <c r="L20" s="1" t="s">
        <v>3</v>
      </c>
      <c r="M20" s="1"/>
      <c r="N20" s="1"/>
      <c r="O20" s="1"/>
      <c r="P20" s="1"/>
      <c r="Q20" s="1"/>
      <c r="R20" s="1"/>
      <c r="S20" s="1"/>
      <c r="T20" s="1"/>
    </row>
    <row r="21" spans="2:20" x14ac:dyDescent="0.35">
      <c r="B21" s="1" t="s">
        <v>4</v>
      </c>
      <c r="C21" s="1"/>
      <c r="D21" s="1"/>
      <c r="E21" s="1"/>
      <c r="F21" s="1"/>
      <c r="G21" s="1"/>
      <c r="H21" s="1"/>
      <c r="I21" s="1"/>
      <c r="J21" s="1"/>
      <c r="L21" s="1" t="s">
        <v>4</v>
      </c>
      <c r="M21" s="1"/>
      <c r="N21" s="1"/>
      <c r="O21" s="1">
        <v>220</v>
      </c>
      <c r="P21" s="1"/>
      <c r="Q21" s="1">
        <v>160</v>
      </c>
      <c r="R21" s="1"/>
      <c r="S21" s="1"/>
      <c r="T21" s="1"/>
    </row>
    <row r="22" spans="2:20" x14ac:dyDescent="0.35">
      <c r="B22" s="1" t="s">
        <v>5</v>
      </c>
      <c r="C22" s="1"/>
      <c r="D22" s="1"/>
      <c r="E22" s="1"/>
      <c r="F22" s="1"/>
      <c r="G22" s="1"/>
      <c r="H22" s="1"/>
      <c r="I22" s="1"/>
      <c r="J22" s="1"/>
      <c r="L22" s="1" t="s">
        <v>5</v>
      </c>
      <c r="M22" s="1"/>
      <c r="N22" s="1"/>
      <c r="O22" s="1">
        <v>200</v>
      </c>
      <c r="P22" s="1"/>
      <c r="Q22" s="1">
        <v>140</v>
      </c>
      <c r="R22" s="1"/>
      <c r="S22" s="1"/>
      <c r="T22" s="1"/>
    </row>
    <row r="23" spans="2:20" x14ac:dyDescent="0.35">
      <c r="B23" s="1" t="s">
        <v>6</v>
      </c>
      <c r="C23" s="1"/>
      <c r="D23" s="1"/>
      <c r="E23" s="1"/>
      <c r="F23" s="1"/>
      <c r="G23" s="1"/>
      <c r="H23" s="1"/>
      <c r="I23" s="1"/>
      <c r="J23" s="1"/>
      <c r="L23" s="1" t="s">
        <v>6</v>
      </c>
      <c r="M23" s="1"/>
      <c r="N23" s="1"/>
      <c r="O23" s="1">
        <v>180</v>
      </c>
      <c r="P23" s="1"/>
      <c r="Q23" s="1">
        <v>120</v>
      </c>
      <c r="R23" s="1"/>
      <c r="S23" s="1"/>
      <c r="T23" s="1"/>
    </row>
    <row r="24" spans="2:20" x14ac:dyDescent="0.35">
      <c r="B24" s="1"/>
      <c r="C24" s="1"/>
      <c r="D24" s="1"/>
      <c r="E24" s="1"/>
      <c r="F24" s="1"/>
      <c r="G24" s="1"/>
      <c r="H24" s="1"/>
      <c r="I24" s="1"/>
      <c r="J24" s="1"/>
      <c r="L24" s="1"/>
      <c r="M24" s="1"/>
      <c r="N24" s="1"/>
      <c r="O24" s="1"/>
      <c r="P24" s="1"/>
      <c r="Q24" s="1"/>
      <c r="R24" s="1"/>
      <c r="S24" s="1"/>
      <c r="T24" s="1"/>
    </row>
    <row r="25" spans="2:20" x14ac:dyDescent="0.35">
      <c r="B25" s="1"/>
      <c r="C25" s="1"/>
      <c r="D25" s="1"/>
      <c r="E25" s="1"/>
      <c r="F25" s="1"/>
      <c r="G25" s="1"/>
      <c r="H25" s="1"/>
      <c r="I25" s="1"/>
      <c r="J25" s="1"/>
      <c r="L25" s="1"/>
      <c r="M25" s="1"/>
      <c r="N25" s="1"/>
      <c r="O25" s="1"/>
      <c r="P25" s="1"/>
      <c r="Q25" s="1"/>
      <c r="R25" s="1"/>
      <c r="S25" s="1"/>
      <c r="T25" s="1"/>
    </row>
    <row r="26" spans="2:20" x14ac:dyDescent="0.35">
      <c r="B26" s="1"/>
      <c r="C26" s="1"/>
      <c r="D26" s="1"/>
      <c r="E26" s="1"/>
      <c r="F26" s="1"/>
      <c r="G26" s="1"/>
      <c r="H26" s="1"/>
      <c r="I26" s="1"/>
      <c r="J26" s="1"/>
      <c r="L26" s="1"/>
      <c r="M26" s="1"/>
      <c r="N26" s="1"/>
      <c r="O26" s="1"/>
      <c r="P26" s="1"/>
      <c r="Q26" s="1"/>
      <c r="R26" s="1"/>
      <c r="S26" s="1"/>
      <c r="T26" s="1"/>
    </row>
    <row r="28" spans="2:20" x14ac:dyDescent="0.35">
      <c r="B28" s="1" t="s">
        <v>25</v>
      </c>
      <c r="C28" s="1" t="s">
        <v>0</v>
      </c>
      <c r="D28" s="1" t="s">
        <v>1</v>
      </c>
      <c r="E28" s="1" t="s">
        <v>23</v>
      </c>
      <c r="F28" s="1" t="s">
        <v>2</v>
      </c>
      <c r="G28" s="1" t="s">
        <v>3</v>
      </c>
      <c r="H28" s="1" t="s">
        <v>4</v>
      </c>
      <c r="I28" s="1" t="s">
        <v>5</v>
      </c>
      <c r="J28" s="1" t="s">
        <v>6</v>
      </c>
      <c r="L28" s="1" t="s">
        <v>28</v>
      </c>
      <c r="M28" s="1" t="s">
        <v>0</v>
      </c>
      <c r="N28" s="1" t="s">
        <v>1</v>
      </c>
      <c r="O28" s="1" t="s">
        <v>23</v>
      </c>
      <c r="P28" s="1" t="s">
        <v>2</v>
      </c>
      <c r="Q28" s="1" t="s">
        <v>3</v>
      </c>
      <c r="R28" s="1" t="s">
        <v>4</v>
      </c>
      <c r="S28" s="1" t="s">
        <v>5</v>
      </c>
      <c r="T28" s="1" t="s">
        <v>6</v>
      </c>
    </row>
    <row r="29" spans="2:20" x14ac:dyDescent="0.35">
      <c r="B29" s="1" t="s">
        <v>0</v>
      </c>
      <c r="C29" s="21" t="str">
        <f t="shared" ref="C29:J39" si="8">+IF(C3=0,"",($V$3+$W$3+C16/$X$3))</f>
        <v/>
      </c>
      <c r="D29" s="21" t="str">
        <f t="shared" si="8"/>
        <v/>
      </c>
      <c r="E29" s="21" t="str">
        <f t="shared" si="8"/>
        <v/>
      </c>
      <c r="F29" s="21">
        <f>+IF(F3=0,"",($V$3+$W$3+F16/$X$3))</f>
        <v>240</v>
      </c>
      <c r="G29" s="21" t="str">
        <f t="shared" ref="G29:J29" si="9">+IF(G3=0,"",($V$3+$W$3+G16/$X$3))</f>
        <v/>
      </c>
      <c r="H29" s="21" t="str">
        <f t="shared" si="9"/>
        <v/>
      </c>
      <c r="I29" s="21" t="str">
        <f t="shared" si="9"/>
        <v/>
      </c>
      <c r="J29" s="21" t="str">
        <f t="shared" si="9"/>
        <v/>
      </c>
      <c r="L29" s="1" t="s">
        <v>0</v>
      </c>
      <c r="M29" s="21" t="str">
        <f>+IF(M3=0,"",(M16/$X$3))</f>
        <v/>
      </c>
      <c r="N29" s="21" t="str">
        <f t="shared" ref="N29:T29" si="10">+IF(N3=0,"",(N16/$X$3))</f>
        <v/>
      </c>
      <c r="O29" s="21" t="str">
        <f t="shared" si="10"/>
        <v/>
      </c>
      <c r="P29" s="21" t="str">
        <f t="shared" si="10"/>
        <v/>
      </c>
      <c r="Q29" s="21" t="str">
        <f t="shared" si="10"/>
        <v/>
      </c>
      <c r="R29" s="21" t="str">
        <f t="shared" si="10"/>
        <v/>
      </c>
      <c r="S29" s="21" t="str">
        <f t="shared" si="10"/>
        <v/>
      </c>
      <c r="T29" s="21" t="str">
        <f t="shared" si="10"/>
        <v/>
      </c>
    </row>
    <row r="30" spans="2:20" x14ac:dyDescent="0.35">
      <c r="B30" s="1" t="s">
        <v>1</v>
      </c>
      <c r="C30" s="21" t="str">
        <f t="shared" si="8"/>
        <v/>
      </c>
      <c r="D30" s="21" t="str">
        <f t="shared" si="8"/>
        <v/>
      </c>
      <c r="E30" s="21" t="str">
        <f t="shared" si="8"/>
        <v/>
      </c>
      <c r="F30" s="21">
        <f t="shared" si="8"/>
        <v>320</v>
      </c>
      <c r="G30" s="21" t="str">
        <f t="shared" si="8"/>
        <v/>
      </c>
      <c r="H30" s="21" t="str">
        <f t="shared" si="8"/>
        <v/>
      </c>
      <c r="I30" s="21" t="str">
        <f t="shared" si="8"/>
        <v/>
      </c>
      <c r="J30" s="21" t="str">
        <f t="shared" si="8"/>
        <v/>
      </c>
      <c r="L30" s="1" t="s">
        <v>1</v>
      </c>
      <c r="M30" s="21" t="str">
        <f t="shared" ref="M30:T39" si="11">+IF(M4=0,"",(M17/$X$3))</f>
        <v/>
      </c>
      <c r="N30" s="21" t="str">
        <f t="shared" si="11"/>
        <v/>
      </c>
      <c r="O30" s="21" t="str">
        <f t="shared" si="11"/>
        <v/>
      </c>
      <c r="P30" s="21" t="str">
        <f t="shared" si="11"/>
        <v/>
      </c>
      <c r="Q30" s="21" t="str">
        <f t="shared" si="11"/>
        <v/>
      </c>
      <c r="R30" s="21" t="str">
        <f t="shared" si="11"/>
        <v/>
      </c>
      <c r="S30" s="21" t="str">
        <f t="shared" si="11"/>
        <v/>
      </c>
      <c r="T30" s="21" t="str">
        <f t="shared" si="11"/>
        <v/>
      </c>
    </row>
    <row r="31" spans="2:20" x14ac:dyDescent="0.35">
      <c r="B31" s="1" t="s">
        <v>23</v>
      </c>
      <c r="C31" s="21" t="str">
        <f t="shared" si="8"/>
        <v/>
      </c>
      <c r="D31" s="21" t="str">
        <f t="shared" si="8"/>
        <v/>
      </c>
      <c r="E31" s="21" t="str">
        <f t="shared" si="8"/>
        <v/>
      </c>
      <c r="F31" s="21" t="str">
        <f t="shared" si="8"/>
        <v/>
      </c>
      <c r="G31" s="21" t="str">
        <f t="shared" si="8"/>
        <v/>
      </c>
      <c r="H31" s="21">
        <f t="shared" si="8"/>
        <v>160</v>
      </c>
      <c r="I31" s="21">
        <f t="shared" si="8"/>
        <v>200</v>
      </c>
      <c r="J31" s="21">
        <f t="shared" si="8"/>
        <v>240</v>
      </c>
      <c r="L31" s="1" t="s">
        <v>23</v>
      </c>
      <c r="M31" s="21" t="str">
        <f t="shared" si="11"/>
        <v/>
      </c>
      <c r="N31" s="21" t="str">
        <f t="shared" si="11"/>
        <v/>
      </c>
      <c r="O31" s="21" t="str">
        <f t="shared" si="11"/>
        <v/>
      </c>
      <c r="P31" s="21" t="str">
        <f t="shared" si="11"/>
        <v/>
      </c>
      <c r="Q31" s="21" t="str">
        <f t="shared" si="11"/>
        <v/>
      </c>
      <c r="R31" s="21" t="str">
        <f t="shared" si="11"/>
        <v/>
      </c>
      <c r="S31" s="21" t="str">
        <f t="shared" si="11"/>
        <v/>
      </c>
      <c r="T31" s="21" t="str">
        <f t="shared" si="11"/>
        <v/>
      </c>
    </row>
    <row r="32" spans="2:20" x14ac:dyDescent="0.35">
      <c r="B32" s="1" t="s">
        <v>2</v>
      </c>
      <c r="C32" s="21" t="str">
        <f t="shared" si="8"/>
        <v/>
      </c>
      <c r="D32" s="21" t="str">
        <f t="shared" si="8"/>
        <v/>
      </c>
      <c r="E32" s="21" t="str">
        <f t="shared" si="8"/>
        <v/>
      </c>
      <c r="F32" s="21" t="str">
        <f t="shared" si="8"/>
        <v/>
      </c>
      <c r="G32" s="21" t="str">
        <f t="shared" si="8"/>
        <v/>
      </c>
      <c r="H32" s="21" t="str">
        <f t="shared" si="8"/>
        <v/>
      </c>
      <c r="I32" s="21" t="str">
        <f t="shared" si="8"/>
        <v/>
      </c>
      <c r="J32" s="21" t="str">
        <f t="shared" si="8"/>
        <v/>
      </c>
      <c r="L32" s="1" t="s">
        <v>2</v>
      </c>
      <c r="M32" s="21">
        <f t="shared" si="11"/>
        <v>280</v>
      </c>
      <c r="N32" s="21">
        <f t="shared" si="11"/>
        <v>200</v>
      </c>
      <c r="O32" s="21" t="str">
        <f t="shared" si="11"/>
        <v/>
      </c>
      <c r="P32" s="21" t="str">
        <f t="shared" si="11"/>
        <v/>
      </c>
      <c r="Q32" s="21" t="str">
        <f t="shared" si="11"/>
        <v/>
      </c>
      <c r="R32" s="21" t="str">
        <f t="shared" si="11"/>
        <v/>
      </c>
      <c r="S32" s="21" t="str">
        <f t="shared" si="11"/>
        <v/>
      </c>
      <c r="T32" s="21" t="str">
        <f t="shared" si="11"/>
        <v/>
      </c>
    </row>
    <row r="33" spans="2:20" x14ac:dyDescent="0.35">
      <c r="B33" s="1" t="s">
        <v>3</v>
      </c>
      <c r="C33" s="21" t="str">
        <f t="shared" si="8"/>
        <v/>
      </c>
      <c r="D33" s="21" t="str">
        <f t="shared" si="8"/>
        <v/>
      </c>
      <c r="E33" s="21" t="str">
        <f t="shared" si="8"/>
        <v/>
      </c>
      <c r="F33" s="21" t="str">
        <f t="shared" si="8"/>
        <v/>
      </c>
      <c r="G33" s="21" t="str">
        <f t="shared" si="8"/>
        <v/>
      </c>
      <c r="H33" s="21">
        <f t="shared" si="8"/>
        <v>280</v>
      </c>
      <c r="I33" s="21">
        <f t="shared" si="8"/>
        <v>320</v>
      </c>
      <c r="J33" s="21">
        <f t="shared" si="8"/>
        <v>360</v>
      </c>
      <c r="L33" s="1" t="s">
        <v>3</v>
      </c>
      <c r="M33" s="21" t="str">
        <f t="shared" si="11"/>
        <v/>
      </c>
      <c r="N33" s="21" t="str">
        <f t="shared" si="11"/>
        <v/>
      </c>
      <c r="O33" s="21" t="str">
        <f t="shared" si="11"/>
        <v/>
      </c>
      <c r="P33" s="21" t="str">
        <f t="shared" si="11"/>
        <v/>
      </c>
      <c r="Q33" s="21" t="str">
        <f t="shared" si="11"/>
        <v/>
      </c>
      <c r="R33" s="21" t="str">
        <f t="shared" si="11"/>
        <v/>
      </c>
      <c r="S33" s="21" t="str">
        <f t="shared" si="11"/>
        <v/>
      </c>
      <c r="T33" s="21" t="str">
        <f t="shared" si="11"/>
        <v/>
      </c>
    </row>
    <row r="34" spans="2:20" x14ac:dyDescent="0.35">
      <c r="B34" s="1" t="s">
        <v>4</v>
      </c>
      <c r="C34" s="21" t="str">
        <f t="shared" si="8"/>
        <v/>
      </c>
      <c r="D34" s="21" t="str">
        <f t="shared" si="8"/>
        <v/>
      </c>
      <c r="E34" s="21" t="str">
        <f t="shared" si="8"/>
        <v/>
      </c>
      <c r="F34" s="21" t="str">
        <f t="shared" si="8"/>
        <v/>
      </c>
      <c r="G34" s="21" t="str">
        <f t="shared" si="8"/>
        <v/>
      </c>
      <c r="H34" s="21" t="str">
        <f t="shared" si="8"/>
        <v/>
      </c>
      <c r="I34" s="21" t="str">
        <f t="shared" si="8"/>
        <v/>
      </c>
      <c r="J34" s="21" t="str">
        <f t="shared" si="8"/>
        <v/>
      </c>
      <c r="L34" s="1" t="s">
        <v>4</v>
      </c>
      <c r="M34" s="21" t="str">
        <f t="shared" si="11"/>
        <v/>
      </c>
      <c r="N34" s="21" t="str">
        <f t="shared" si="11"/>
        <v/>
      </c>
      <c r="O34" s="21">
        <f t="shared" si="11"/>
        <v>440</v>
      </c>
      <c r="P34" s="21" t="str">
        <f t="shared" si="11"/>
        <v/>
      </c>
      <c r="Q34" s="21">
        <f t="shared" si="11"/>
        <v>320</v>
      </c>
      <c r="R34" s="21" t="str">
        <f t="shared" si="11"/>
        <v/>
      </c>
      <c r="S34" s="21" t="str">
        <f t="shared" si="11"/>
        <v/>
      </c>
      <c r="T34" s="21" t="str">
        <f t="shared" si="11"/>
        <v/>
      </c>
    </row>
    <row r="35" spans="2:20" x14ac:dyDescent="0.35">
      <c r="B35" s="1" t="s">
        <v>5</v>
      </c>
      <c r="C35" s="21" t="str">
        <f t="shared" si="8"/>
        <v/>
      </c>
      <c r="D35" s="21" t="str">
        <f t="shared" si="8"/>
        <v/>
      </c>
      <c r="E35" s="21" t="str">
        <f t="shared" si="8"/>
        <v/>
      </c>
      <c r="F35" s="21" t="str">
        <f t="shared" si="8"/>
        <v/>
      </c>
      <c r="G35" s="21" t="str">
        <f t="shared" si="8"/>
        <v/>
      </c>
      <c r="H35" s="21" t="str">
        <f t="shared" si="8"/>
        <v/>
      </c>
      <c r="I35" s="21" t="str">
        <f t="shared" si="8"/>
        <v/>
      </c>
      <c r="J35" s="21" t="str">
        <f t="shared" si="8"/>
        <v/>
      </c>
      <c r="L35" s="1" t="s">
        <v>5</v>
      </c>
      <c r="M35" s="21" t="str">
        <f t="shared" si="11"/>
        <v/>
      </c>
      <c r="N35" s="21" t="str">
        <f t="shared" si="11"/>
        <v/>
      </c>
      <c r="O35" s="21">
        <f t="shared" si="11"/>
        <v>400</v>
      </c>
      <c r="P35" s="21" t="str">
        <f t="shared" si="11"/>
        <v/>
      </c>
      <c r="Q35" s="21">
        <f t="shared" si="11"/>
        <v>280</v>
      </c>
      <c r="R35" s="21" t="str">
        <f t="shared" si="11"/>
        <v/>
      </c>
      <c r="S35" s="21" t="str">
        <f t="shared" si="11"/>
        <v/>
      </c>
      <c r="T35" s="21" t="str">
        <f t="shared" si="11"/>
        <v/>
      </c>
    </row>
    <row r="36" spans="2:20" x14ac:dyDescent="0.35">
      <c r="B36" s="1" t="s">
        <v>6</v>
      </c>
      <c r="C36" s="21" t="str">
        <f t="shared" si="8"/>
        <v/>
      </c>
      <c r="D36" s="21" t="str">
        <f t="shared" si="8"/>
        <v/>
      </c>
      <c r="E36" s="21" t="str">
        <f t="shared" si="8"/>
        <v/>
      </c>
      <c r="F36" s="21" t="str">
        <f t="shared" si="8"/>
        <v/>
      </c>
      <c r="G36" s="21" t="str">
        <f t="shared" si="8"/>
        <v/>
      </c>
      <c r="H36" s="21" t="str">
        <f t="shared" si="8"/>
        <v/>
      </c>
      <c r="I36" s="21" t="str">
        <f t="shared" si="8"/>
        <v/>
      </c>
      <c r="J36" s="21" t="str">
        <f t="shared" si="8"/>
        <v/>
      </c>
      <c r="L36" s="1" t="s">
        <v>6</v>
      </c>
      <c r="M36" s="21" t="str">
        <f t="shared" si="11"/>
        <v/>
      </c>
      <c r="N36" s="21" t="str">
        <f t="shared" si="11"/>
        <v/>
      </c>
      <c r="O36" s="21">
        <f t="shared" si="11"/>
        <v>360</v>
      </c>
      <c r="P36" s="21" t="str">
        <f t="shared" si="11"/>
        <v/>
      </c>
      <c r="Q36" s="21">
        <f t="shared" si="11"/>
        <v>240</v>
      </c>
      <c r="R36" s="21" t="str">
        <f t="shared" si="11"/>
        <v/>
      </c>
      <c r="S36" s="21" t="str">
        <f t="shared" si="11"/>
        <v/>
      </c>
      <c r="T36" s="21" t="str">
        <f t="shared" si="11"/>
        <v/>
      </c>
    </row>
    <row r="37" spans="2:20" x14ac:dyDescent="0.35">
      <c r="B37" s="1"/>
      <c r="C37" s="21" t="str">
        <f t="shared" si="8"/>
        <v/>
      </c>
      <c r="D37" s="21" t="str">
        <f t="shared" si="8"/>
        <v/>
      </c>
      <c r="E37" s="21" t="str">
        <f t="shared" si="8"/>
        <v/>
      </c>
      <c r="F37" s="21" t="str">
        <f t="shared" si="8"/>
        <v/>
      </c>
      <c r="G37" s="21" t="str">
        <f t="shared" si="8"/>
        <v/>
      </c>
      <c r="H37" s="21" t="str">
        <f t="shared" si="8"/>
        <v/>
      </c>
      <c r="I37" s="21" t="str">
        <f t="shared" si="8"/>
        <v/>
      </c>
      <c r="J37" s="21" t="str">
        <f t="shared" si="8"/>
        <v/>
      </c>
      <c r="L37" s="1"/>
      <c r="M37" s="21" t="str">
        <f t="shared" si="11"/>
        <v/>
      </c>
      <c r="N37" s="21" t="str">
        <f t="shared" si="11"/>
        <v/>
      </c>
      <c r="O37" s="21" t="str">
        <f t="shared" si="11"/>
        <v/>
      </c>
      <c r="P37" s="21" t="str">
        <f t="shared" si="11"/>
        <v/>
      </c>
      <c r="Q37" s="21" t="str">
        <f t="shared" si="11"/>
        <v/>
      </c>
      <c r="R37" s="21" t="str">
        <f t="shared" si="11"/>
        <v/>
      </c>
      <c r="S37" s="21" t="str">
        <f t="shared" si="11"/>
        <v/>
      </c>
      <c r="T37" s="21" t="str">
        <f t="shared" si="11"/>
        <v/>
      </c>
    </row>
    <row r="38" spans="2:20" x14ac:dyDescent="0.35">
      <c r="B38" s="1"/>
      <c r="C38" s="21" t="str">
        <f t="shared" si="8"/>
        <v/>
      </c>
      <c r="D38" s="21" t="str">
        <f t="shared" si="8"/>
        <v/>
      </c>
      <c r="E38" s="21" t="str">
        <f t="shared" si="8"/>
        <v/>
      </c>
      <c r="F38" s="21" t="str">
        <f t="shared" si="8"/>
        <v/>
      </c>
      <c r="G38" s="21" t="str">
        <f t="shared" si="8"/>
        <v/>
      </c>
      <c r="H38" s="21" t="str">
        <f t="shared" si="8"/>
        <v/>
      </c>
      <c r="I38" s="21" t="str">
        <f t="shared" si="8"/>
        <v/>
      </c>
      <c r="J38" s="21" t="str">
        <f t="shared" si="8"/>
        <v/>
      </c>
      <c r="L38" s="1"/>
      <c r="M38" s="21" t="str">
        <f t="shared" si="11"/>
        <v/>
      </c>
      <c r="N38" s="21" t="str">
        <f t="shared" si="11"/>
        <v/>
      </c>
      <c r="O38" s="21" t="str">
        <f t="shared" si="11"/>
        <v/>
      </c>
      <c r="P38" s="21" t="str">
        <f t="shared" si="11"/>
        <v/>
      </c>
      <c r="Q38" s="21" t="str">
        <f t="shared" si="11"/>
        <v/>
      </c>
      <c r="R38" s="21" t="str">
        <f t="shared" si="11"/>
        <v/>
      </c>
      <c r="S38" s="21" t="str">
        <f t="shared" si="11"/>
        <v/>
      </c>
      <c r="T38" s="21" t="str">
        <f t="shared" si="11"/>
        <v/>
      </c>
    </row>
    <row r="39" spans="2:20" x14ac:dyDescent="0.35">
      <c r="B39" s="1"/>
      <c r="C39" s="21" t="str">
        <f t="shared" si="8"/>
        <v/>
      </c>
      <c r="D39" s="21" t="str">
        <f t="shared" si="8"/>
        <v/>
      </c>
      <c r="E39" s="21" t="str">
        <f t="shared" si="8"/>
        <v/>
      </c>
      <c r="F39" s="21" t="str">
        <f t="shared" si="8"/>
        <v/>
      </c>
      <c r="G39" s="21" t="str">
        <f t="shared" si="8"/>
        <v/>
      </c>
      <c r="H39" s="21" t="str">
        <f t="shared" si="8"/>
        <v/>
      </c>
      <c r="I39" s="21" t="str">
        <f t="shared" si="8"/>
        <v/>
      </c>
      <c r="J39" s="21" t="str">
        <f t="shared" si="8"/>
        <v/>
      </c>
      <c r="L39" s="1"/>
      <c r="M39" s="21" t="str">
        <f t="shared" si="11"/>
        <v/>
      </c>
      <c r="N39" s="21" t="str">
        <f t="shared" si="11"/>
        <v/>
      </c>
      <c r="O39" s="21" t="str">
        <f t="shared" si="11"/>
        <v/>
      </c>
      <c r="P39" s="21" t="str">
        <f t="shared" si="11"/>
        <v/>
      </c>
      <c r="Q39" s="21" t="str">
        <f t="shared" si="11"/>
        <v/>
      </c>
      <c r="R39" s="21" t="str">
        <f t="shared" si="11"/>
        <v/>
      </c>
      <c r="S39" s="21" t="str">
        <f t="shared" si="11"/>
        <v/>
      </c>
      <c r="T39" s="21" t="str">
        <f t="shared" si="11"/>
        <v/>
      </c>
    </row>
    <row r="40" spans="2:20" x14ac:dyDescent="0.35">
      <c r="B40" t="s">
        <v>51</v>
      </c>
      <c r="L40" t="s">
        <v>50</v>
      </c>
    </row>
  </sheetData>
  <pageMargins left="0.7" right="0.7" top="0.75" bottom="0.75" header="0.3" footer="0.3"/>
  <pageSetup paperSize="9" scale="65" orientation="landscape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96100-1AE4-4582-9E00-724CCDF9F2B5}">
  <sheetPr>
    <pageSetUpPr fitToPage="1"/>
  </sheetPr>
  <dimension ref="B1:AR40"/>
  <sheetViews>
    <sheetView zoomScale="80" zoomScaleNormal="80" workbookViewId="0">
      <selection activeCell="R22" sqref="F15:R22"/>
    </sheetView>
  </sheetViews>
  <sheetFormatPr defaultRowHeight="14.5" x14ac:dyDescent="0.35"/>
  <cols>
    <col min="1" max="1" width="3.26953125" customWidth="1"/>
    <col min="2" max="2" width="3.7265625" bestFit="1" customWidth="1"/>
    <col min="3" max="7" width="4.453125" bestFit="1" customWidth="1"/>
    <col min="8" max="8" width="5" bestFit="1" customWidth="1"/>
    <col min="9" max="9" width="4.453125" bestFit="1" customWidth="1"/>
    <col min="10" max="10" width="5" bestFit="1" customWidth="1"/>
    <col min="11" max="11" width="3.26953125" customWidth="1"/>
    <col min="12" max="12" width="3.7265625" bestFit="1" customWidth="1"/>
    <col min="13" max="17" width="5" bestFit="1" customWidth="1"/>
    <col min="18" max="18" width="4.453125" bestFit="1" customWidth="1"/>
    <col min="19" max="19" width="5" bestFit="1" customWidth="1"/>
    <col min="20" max="20" width="4.453125" bestFit="1" customWidth="1"/>
    <col min="21" max="21" width="8.26953125" customWidth="1"/>
    <col min="22" max="22" width="12.453125" bestFit="1" customWidth="1"/>
    <col min="23" max="23" width="9.1796875" bestFit="1" customWidth="1"/>
    <col min="24" max="24" width="12.453125" bestFit="1" customWidth="1"/>
    <col min="25" max="25" width="9.26953125" bestFit="1" customWidth="1"/>
    <col min="26" max="26" width="6.7265625" bestFit="1" customWidth="1"/>
    <col min="27" max="27" width="10.7265625" bestFit="1" customWidth="1"/>
    <col min="28" max="28" width="3.453125" bestFit="1" customWidth="1"/>
    <col min="29" max="29" width="4.1796875" bestFit="1" customWidth="1"/>
    <col min="30" max="33" width="3.453125" bestFit="1" customWidth="1"/>
    <col min="34" max="34" width="4.453125" bestFit="1" customWidth="1"/>
    <col min="35" max="35" width="12.26953125" bestFit="1" customWidth="1"/>
    <col min="43" max="43" width="9.1796875" customWidth="1"/>
  </cols>
  <sheetData>
    <row r="1" spans="2:44" x14ac:dyDescent="0.35">
      <c r="B1" s="24" t="s">
        <v>27</v>
      </c>
      <c r="C1" s="24"/>
      <c r="D1" s="24"/>
      <c r="E1" s="24"/>
      <c r="F1" s="24"/>
      <c r="G1" s="24"/>
      <c r="H1" s="24"/>
      <c r="I1" s="24"/>
      <c r="J1" s="24"/>
      <c r="L1" s="24" t="s">
        <v>27</v>
      </c>
      <c r="M1" s="24"/>
      <c r="N1" s="24"/>
      <c r="O1" s="24"/>
      <c r="P1" s="24"/>
      <c r="Q1" s="24"/>
      <c r="R1" s="24"/>
      <c r="S1" s="24"/>
      <c r="T1" s="24"/>
      <c r="AJ1" s="1" t="s">
        <v>0</v>
      </c>
      <c r="AK1" s="1" t="s">
        <v>1</v>
      </c>
      <c r="AL1" s="1" t="s">
        <v>23</v>
      </c>
      <c r="AM1" s="1" t="s">
        <v>2</v>
      </c>
      <c r="AN1" s="1" t="s">
        <v>3</v>
      </c>
      <c r="AO1" s="1" t="s">
        <v>4</v>
      </c>
      <c r="AP1" s="1" t="s">
        <v>5</v>
      </c>
      <c r="AQ1" s="1" t="s">
        <v>6</v>
      </c>
    </row>
    <row r="2" spans="2:44" x14ac:dyDescent="0.35">
      <c r="B2" s="1" t="s">
        <v>24</v>
      </c>
      <c r="C2" s="1" t="s">
        <v>0</v>
      </c>
      <c r="D2" s="1" t="s">
        <v>1</v>
      </c>
      <c r="E2" s="1" t="s">
        <v>23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L2" s="1" t="s">
        <v>18</v>
      </c>
      <c r="M2" s="1" t="s">
        <v>0</v>
      </c>
      <c r="N2" s="1" t="s">
        <v>1</v>
      </c>
      <c r="O2" s="1" t="s">
        <v>23</v>
      </c>
      <c r="P2" s="1" t="s">
        <v>2</v>
      </c>
      <c r="Q2" s="1" t="s">
        <v>3</v>
      </c>
      <c r="R2" s="1" t="s">
        <v>4</v>
      </c>
      <c r="S2" s="1" t="s">
        <v>5</v>
      </c>
      <c r="T2" s="1" t="s">
        <v>6</v>
      </c>
      <c r="V2" s="17" t="s">
        <v>10</v>
      </c>
      <c r="W2" s="17" t="s">
        <v>11</v>
      </c>
      <c r="X2" s="17" t="s">
        <v>12</v>
      </c>
      <c r="Y2" s="17" t="s">
        <v>14</v>
      </c>
      <c r="Z2" s="17" t="s">
        <v>44</v>
      </c>
      <c r="AA2" s="17" t="s">
        <v>45</v>
      </c>
      <c r="AI2" s="1" t="s">
        <v>15</v>
      </c>
      <c r="AJ2" s="1">
        <f t="shared" ref="AJ2:AQ2" si="0">+SUM(C3:C13)</f>
        <v>0</v>
      </c>
      <c r="AK2" s="1">
        <f t="shared" si="0"/>
        <v>0</v>
      </c>
      <c r="AL2" s="1">
        <f t="shared" si="0"/>
        <v>18</v>
      </c>
      <c r="AM2" s="1">
        <f t="shared" si="0"/>
        <v>15</v>
      </c>
      <c r="AN2" s="1">
        <f t="shared" si="0"/>
        <v>0</v>
      </c>
      <c r="AO2" s="1">
        <f t="shared" si="0"/>
        <v>0</v>
      </c>
      <c r="AP2" s="1">
        <f t="shared" si="0"/>
        <v>0</v>
      </c>
      <c r="AQ2" s="1">
        <f t="shared" si="0"/>
        <v>0</v>
      </c>
    </row>
    <row r="3" spans="2:44" x14ac:dyDescent="0.35">
      <c r="B3" s="1" t="s">
        <v>0</v>
      </c>
      <c r="C3" s="1"/>
      <c r="D3" s="1"/>
      <c r="E3" s="1"/>
      <c r="F3" s="1">
        <v>10</v>
      </c>
      <c r="G3" s="1"/>
      <c r="H3" s="1"/>
      <c r="I3" s="1"/>
      <c r="J3" s="1"/>
      <c r="L3" s="1" t="s">
        <v>0</v>
      </c>
      <c r="M3" s="1"/>
      <c r="N3" s="1"/>
      <c r="O3" s="1"/>
      <c r="P3" s="1"/>
      <c r="Q3" s="1"/>
      <c r="R3" s="1"/>
      <c r="S3" s="1"/>
      <c r="T3" s="1"/>
      <c r="V3" s="17">
        <v>15</v>
      </c>
      <c r="W3" s="17">
        <v>15</v>
      </c>
      <c r="X3" s="17">
        <v>0.5</v>
      </c>
      <c r="Y3" s="18">
        <v>0.95</v>
      </c>
      <c r="Z3" s="17">
        <v>15</v>
      </c>
      <c r="AA3" s="17">
        <v>250</v>
      </c>
      <c r="AI3" s="1" t="s">
        <v>16</v>
      </c>
      <c r="AJ3" s="1">
        <f>+SUM(C3:J3)</f>
        <v>10</v>
      </c>
      <c r="AK3" s="1">
        <f>+SUM(C4:J4)</f>
        <v>5</v>
      </c>
      <c r="AL3" s="1">
        <f>+SUM(C5:J5)</f>
        <v>0</v>
      </c>
      <c r="AM3" s="1">
        <f>+SUM(C6:J6)</f>
        <v>0</v>
      </c>
      <c r="AN3" s="1">
        <f>+SUM(C7:J7)</f>
        <v>15</v>
      </c>
      <c r="AO3" s="1">
        <f>+SUM(C8:J8)</f>
        <v>3</v>
      </c>
      <c r="AP3" s="1">
        <f>+SUM(C9:J9)</f>
        <v>0</v>
      </c>
      <c r="AQ3" s="1">
        <f>+SUM(C10:J10)</f>
        <v>0</v>
      </c>
    </row>
    <row r="4" spans="2:44" x14ac:dyDescent="0.35">
      <c r="B4" s="1" t="s">
        <v>1</v>
      </c>
      <c r="C4" s="1"/>
      <c r="D4" s="1"/>
      <c r="E4" s="1"/>
      <c r="F4" s="1">
        <v>5</v>
      </c>
      <c r="G4" s="1"/>
      <c r="H4" s="1"/>
      <c r="I4" s="1"/>
      <c r="J4" s="1"/>
      <c r="L4" s="1" t="s">
        <v>1</v>
      </c>
      <c r="M4" s="1"/>
      <c r="N4" s="1"/>
      <c r="O4" s="1"/>
      <c r="P4" s="1"/>
      <c r="Q4" s="1"/>
      <c r="R4" s="1"/>
      <c r="S4" s="1"/>
      <c r="T4" s="1"/>
      <c r="AI4" s="1" t="s">
        <v>17</v>
      </c>
      <c r="AJ4" s="1">
        <f>+AJ2-AJ3</f>
        <v>-10</v>
      </c>
      <c r="AK4" s="1">
        <f t="shared" ref="AK4:AQ4" si="1">+AK2-AK3</f>
        <v>-5</v>
      </c>
      <c r="AL4" s="1">
        <f t="shared" si="1"/>
        <v>18</v>
      </c>
      <c r="AM4" s="1">
        <f t="shared" si="1"/>
        <v>15</v>
      </c>
      <c r="AN4" s="1">
        <f t="shared" si="1"/>
        <v>-15</v>
      </c>
      <c r="AO4" s="1">
        <f t="shared" si="1"/>
        <v>-3</v>
      </c>
      <c r="AP4" s="1">
        <f t="shared" si="1"/>
        <v>0</v>
      </c>
      <c r="AQ4" s="1">
        <f t="shared" si="1"/>
        <v>0</v>
      </c>
      <c r="AR4" s="1">
        <f>SUM(AJ4:AQ4)</f>
        <v>0</v>
      </c>
    </row>
    <row r="5" spans="2:44" x14ac:dyDescent="0.35">
      <c r="B5" s="1" t="s">
        <v>23</v>
      </c>
      <c r="C5" s="1"/>
      <c r="D5" s="1"/>
      <c r="E5" s="1"/>
      <c r="F5" s="1"/>
      <c r="G5" s="1"/>
      <c r="H5" s="1"/>
      <c r="I5" s="1"/>
      <c r="J5" s="1"/>
      <c r="L5" s="1" t="s">
        <v>23</v>
      </c>
      <c r="M5" s="1"/>
      <c r="N5" s="1"/>
      <c r="O5" s="1"/>
      <c r="P5" s="1"/>
      <c r="Q5" s="1">
        <v>15</v>
      </c>
      <c r="R5" s="1">
        <v>3</v>
      </c>
      <c r="S5" s="1"/>
      <c r="T5" s="1"/>
      <c r="V5" t="s">
        <v>48</v>
      </c>
      <c r="W5">
        <f>CEILING(W6,1)</f>
        <v>4</v>
      </c>
      <c r="X5" t="s">
        <v>41</v>
      </c>
    </row>
    <row r="6" spans="2:44" x14ac:dyDescent="0.35">
      <c r="B6" s="1" t="s">
        <v>2</v>
      </c>
      <c r="C6" s="1"/>
      <c r="D6" s="1"/>
      <c r="E6" s="1"/>
      <c r="F6" s="1"/>
      <c r="G6" s="1"/>
      <c r="H6" s="1"/>
      <c r="I6" s="1"/>
      <c r="J6" s="1"/>
      <c r="L6" s="1" t="s">
        <v>2</v>
      </c>
      <c r="M6" s="1">
        <v>10</v>
      </c>
      <c r="N6" s="1">
        <v>5</v>
      </c>
      <c r="O6" s="1"/>
      <c r="P6" s="1"/>
      <c r="Q6" s="1"/>
      <c r="R6" s="1"/>
      <c r="S6" s="1"/>
      <c r="T6" s="1"/>
      <c r="V6" t="s">
        <v>49</v>
      </c>
      <c r="W6" s="16">
        <f>+W7/(Y3)</f>
        <v>3.3070175438596494</v>
      </c>
      <c r="AI6" t="s">
        <v>43</v>
      </c>
      <c r="AJ6">
        <f>SUM(M3:T3)</f>
        <v>0</v>
      </c>
      <c r="AK6">
        <f>SUM(M4:T4)</f>
        <v>0</v>
      </c>
      <c r="AL6">
        <f>SUM(M5:T5)</f>
        <v>18</v>
      </c>
      <c r="AM6">
        <f>SUM(M6:T6)</f>
        <v>15</v>
      </c>
      <c r="AN6">
        <f>SUM(M7:T7)</f>
        <v>0</v>
      </c>
      <c r="AO6">
        <f>SUM(M8:T8)</f>
        <v>0</v>
      </c>
      <c r="AP6">
        <f>SUM(M9:T9)</f>
        <v>0</v>
      </c>
      <c r="AQ6">
        <f>SUM(M10:T10)</f>
        <v>0</v>
      </c>
    </row>
    <row r="7" spans="2:44" x14ac:dyDescent="0.35">
      <c r="B7" s="1" t="s">
        <v>3</v>
      </c>
      <c r="C7" s="1"/>
      <c r="D7" s="1"/>
      <c r="E7" s="1">
        <v>15</v>
      </c>
      <c r="F7" s="1"/>
      <c r="G7" s="1"/>
      <c r="H7" s="1"/>
      <c r="I7" s="1"/>
      <c r="J7" s="1"/>
      <c r="L7" s="1" t="s">
        <v>3</v>
      </c>
      <c r="M7" s="1"/>
      <c r="N7" s="1"/>
      <c r="O7" s="1"/>
      <c r="P7" s="1"/>
      <c r="Q7" s="1"/>
      <c r="R7" s="1"/>
      <c r="S7" s="1"/>
      <c r="T7" s="1"/>
      <c r="V7" t="s">
        <v>46</v>
      </c>
      <c r="W7" s="16">
        <f>+W8+W9</f>
        <v>3.1416666666666666</v>
      </c>
      <c r="X7" t="s">
        <v>7</v>
      </c>
      <c r="AI7" s="17" t="s">
        <v>20</v>
      </c>
      <c r="AJ7" s="1" t="s">
        <v>0</v>
      </c>
      <c r="AK7" s="1" t="s">
        <v>1</v>
      </c>
      <c r="AL7" s="1" t="s">
        <v>23</v>
      </c>
      <c r="AM7" s="1" t="s">
        <v>2</v>
      </c>
      <c r="AN7" s="1" t="s">
        <v>3</v>
      </c>
      <c r="AO7" s="1" t="s">
        <v>4</v>
      </c>
      <c r="AP7" s="1" t="s">
        <v>5</v>
      </c>
      <c r="AQ7" s="1" t="s">
        <v>6</v>
      </c>
    </row>
    <row r="8" spans="2:44" x14ac:dyDescent="0.35">
      <c r="B8" s="1" t="s">
        <v>4</v>
      </c>
      <c r="C8" s="1"/>
      <c r="D8" s="1"/>
      <c r="E8" s="1">
        <v>3</v>
      </c>
      <c r="F8" s="1"/>
      <c r="G8" s="1"/>
      <c r="H8" s="1"/>
      <c r="I8" s="1"/>
      <c r="J8" s="1"/>
      <c r="L8" s="1" t="s">
        <v>4</v>
      </c>
      <c r="M8" s="1"/>
      <c r="N8" s="1"/>
      <c r="O8" s="1"/>
      <c r="P8" s="1"/>
      <c r="Q8" s="1"/>
      <c r="R8" s="1"/>
      <c r="S8" s="1"/>
      <c r="T8" s="1"/>
      <c r="V8" t="s">
        <v>47</v>
      </c>
      <c r="W8" s="16">
        <f>+SUMPRODUCT(C3:J13,C29:J39)/3600</f>
        <v>1.7083333333333333</v>
      </c>
      <c r="X8" t="s">
        <v>7</v>
      </c>
      <c r="Y8" s="22">
        <f>+W8*3600</f>
        <v>6150</v>
      </c>
      <c r="Z8" t="s">
        <v>22</v>
      </c>
      <c r="AJ8">
        <f t="shared" ref="AJ8:AK8" si="2">IF(AJ4&gt;0,AJ4,0)</f>
        <v>0</v>
      </c>
      <c r="AK8">
        <f t="shared" si="2"/>
        <v>0</v>
      </c>
      <c r="AL8">
        <f>IF(AL4&gt;0,AL4,0)</f>
        <v>18</v>
      </c>
      <c r="AM8">
        <f t="shared" ref="AM8:AQ8" si="3">IF(AM4&gt;0,AM4,0)</f>
        <v>15</v>
      </c>
      <c r="AN8">
        <f t="shared" si="3"/>
        <v>0</v>
      </c>
      <c r="AO8">
        <f t="shared" si="3"/>
        <v>0</v>
      </c>
      <c r="AP8">
        <f t="shared" si="3"/>
        <v>0</v>
      </c>
      <c r="AQ8">
        <f t="shared" si="3"/>
        <v>0</v>
      </c>
    </row>
    <row r="9" spans="2:44" x14ac:dyDescent="0.35">
      <c r="B9" s="1" t="s">
        <v>5</v>
      </c>
      <c r="C9" s="1"/>
      <c r="D9" s="1"/>
      <c r="E9" s="1"/>
      <c r="F9" s="1"/>
      <c r="G9" s="1"/>
      <c r="H9" s="1"/>
      <c r="I9" s="1"/>
      <c r="J9" s="1"/>
      <c r="L9" s="1" t="s">
        <v>5</v>
      </c>
      <c r="M9" s="1"/>
      <c r="N9" s="1"/>
      <c r="O9" s="1"/>
      <c r="P9" s="1"/>
      <c r="Q9" s="1"/>
      <c r="R9" s="1"/>
      <c r="S9" s="1"/>
      <c r="T9" s="1"/>
      <c r="V9" t="s">
        <v>9</v>
      </c>
      <c r="W9" s="16">
        <f>+SUMPRODUCT(M3:T13,M29:T39)/3600</f>
        <v>1.4333333333333333</v>
      </c>
      <c r="X9" t="s">
        <v>7</v>
      </c>
      <c r="Y9">
        <f>+W9*3600</f>
        <v>5160</v>
      </c>
      <c r="Z9" t="s">
        <v>22</v>
      </c>
      <c r="AJ9" t="str">
        <f>IF(AJ8=AJ6,"OK","ATT")</f>
        <v>OK</v>
      </c>
      <c r="AK9" t="str">
        <f t="shared" ref="AK9:AQ9" si="4">IF(AK8=AK6,"OK","ATT")</f>
        <v>OK</v>
      </c>
      <c r="AL9" t="str">
        <f t="shared" si="4"/>
        <v>OK</v>
      </c>
      <c r="AM9" t="str">
        <f t="shared" si="4"/>
        <v>OK</v>
      </c>
      <c r="AN9" t="str">
        <f t="shared" si="4"/>
        <v>OK</v>
      </c>
      <c r="AO9" t="str">
        <f t="shared" si="4"/>
        <v>OK</v>
      </c>
      <c r="AP9" t="str">
        <f t="shared" si="4"/>
        <v>OK</v>
      </c>
      <c r="AQ9" t="str">
        <f t="shared" si="4"/>
        <v>OK</v>
      </c>
    </row>
    <row r="10" spans="2:44" x14ac:dyDescent="0.35">
      <c r="B10" s="1" t="s">
        <v>6</v>
      </c>
      <c r="C10" s="1"/>
      <c r="D10" s="1"/>
      <c r="E10" s="1"/>
      <c r="F10" s="1"/>
      <c r="G10" s="1"/>
      <c r="H10" s="1"/>
      <c r="I10" s="1"/>
      <c r="J10" s="1"/>
      <c r="L10" s="1" t="s">
        <v>6</v>
      </c>
      <c r="M10" s="1"/>
      <c r="N10" s="1"/>
      <c r="O10" s="1"/>
      <c r="P10" s="1"/>
      <c r="Q10" s="1"/>
      <c r="R10" s="1"/>
      <c r="S10" s="1"/>
      <c r="T10" s="1"/>
      <c r="V10" t="s">
        <v>21</v>
      </c>
      <c r="W10" s="19">
        <f>+((SUMPRODUCT(C3:J13,C16:J26)+SUMPRODUCT(M3:T13,M16:T26))/W5*Z3*AA3)/1000</f>
        <v>4837.5</v>
      </c>
      <c r="X10" t="s">
        <v>42</v>
      </c>
    </row>
    <row r="11" spans="2:44" x14ac:dyDescent="0.35">
      <c r="B11" s="1"/>
      <c r="C11" s="1"/>
      <c r="D11" s="1"/>
      <c r="E11" s="1"/>
      <c r="F11" s="1"/>
      <c r="G11" s="1"/>
      <c r="H11" s="1"/>
      <c r="I11" s="1"/>
      <c r="J11" s="1"/>
      <c r="L11" s="1"/>
      <c r="M11" s="1"/>
      <c r="N11" s="1"/>
      <c r="O11" s="1"/>
      <c r="P11" s="1"/>
      <c r="Q11" s="1"/>
      <c r="R11" s="1"/>
      <c r="S11" s="1"/>
      <c r="T11" s="1"/>
      <c r="AI11" s="17"/>
      <c r="AJ11" s="20">
        <f t="shared" ref="AJ11:AQ11" si="5">IF(AJ4&lt;0,-AJ4,0)</f>
        <v>10</v>
      </c>
      <c r="AK11" s="20">
        <f t="shared" si="5"/>
        <v>5</v>
      </c>
      <c r="AL11" s="20">
        <f t="shared" si="5"/>
        <v>0</v>
      </c>
      <c r="AM11" s="20">
        <f t="shared" si="5"/>
        <v>0</v>
      </c>
      <c r="AN11" s="20">
        <f t="shared" si="5"/>
        <v>15</v>
      </c>
      <c r="AO11" s="20">
        <f t="shared" si="5"/>
        <v>3</v>
      </c>
      <c r="AP11" s="20">
        <f t="shared" si="5"/>
        <v>0</v>
      </c>
      <c r="AQ11" s="20">
        <f t="shared" si="5"/>
        <v>0</v>
      </c>
    </row>
    <row r="12" spans="2:44" x14ac:dyDescent="0.35">
      <c r="B12" s="1"/>
      <c r="C12" s="1"/>
      <c r="D12" s="1"/>
      <c r="E12" s="1"/>
      <c r="F12" s="1"/>
      <c r="G12" s="1"/>
      <c r="H12" s="1"/>
      <c r="I12" s="1"/>
      <c r="J12" s="1"/>
      <c r="L12" s="1"/>
      <c r="M12" s="1"/>
      <c r="N12" s="1"/>
      <c r="O12" s="1"/>
      <c r="P12" s="1"/>
      <c r="Q12" s="1"/>
      <c r="R12" s="1"/>
      <c r="S12" s="1"/>
      <c r="T12" s="1"/>
      <c r="AI12" s="17" t="s">
        <v>19</v>
      </c>
      <c r="AJ12" s="1" t="s">
        <v>0</v>
      </c>
      <c r="AK12" s="1" t="s">
        <v>1</v>
      </c>
      <c r="AL12" s="1" t="s">
        <v>23</v>
      </c>
      <c r="AM12" s="1" t="s">
        <v>2</v>
      </c>
      <c r="AN12" s="1" t="s">
        <v>3</v>
      </c>
      <c r="AO12" s="1" t="s">
        <v>4</v>
      </c>
      <c r="AP12" s="1" t="s">
        <v>5</v>
      </c>
      <c r="AQ12" s="1" t="s">
        <v>6</v>
      </c>
    </row>
    <row r="13" spans="2:44" x14ac:dyDescent="0.35">
      <c r="B13" s="1"/>
      <c r="C13" s="1"/>
      <c r="D13" s="1"/>
      <c r="E13" s="1"/>
      <c r="F13" s="1"/>
      <c r="G13" s="1"/>
      <c r="H13" s="1"/>
      <c r="I13" s="1"/>
      <c r="J13" s="1"/>
      <c r="L13" s="1"/>
      <c r="M13" s="1"/>
      <c r="N13" s="1"/>
      <c r="O13" s="1"/>
      <c r="P13" s="1"/>
      <c r="Q13" s="1"/>
      <c r="R13" s="1"/>
      <c r="S13" s="1"/>
      <c r="T13" s="1"/>
      <c r="AJ13">
        <f>SUM(M3:M13)</f>
        <v>10</v>
      </c>
      <c r="AK13">
        <f t="shared" ref="AK13:AQ13" si="6">SUM(N3:N13)</f>
        <v>5</v>
      </c>
      <c r="AL13">
        <f t="shared" si="6"/>
        <v>0</v>
      </c>
      <c r="AM13">
        <f t="shared" si="6"/>
        <v>0</v>
      </c>
      <c r="AN13">
        <f t="shared" si="6"/>
        <v>15</v>
      </c>
      <c r="AO13">
        <f t="shared" si="6"/>
        <v>3</v>
      </c>
      <c r="AP13">
        <f t="shared" si="6"/>
        <v>0</v>
      </c>
      <c r="AQ13">
        <f t="shared" si="6"/>
        <v>0</v>
      </c>
    </row>
    <row r="14" spans="2:44" x14ac:dyDescent="0.35">
      <c r="AJ14" t="str">
        <f>IF(AJ13=AJ11,"OK","ATT")</f>
        <v>OK</v>
      </c>
      <c r="AK14" t="str">
        <f t="shared" ref="AK14:AQ14" si="7">IF(AK13=AK11,"OK","ATT")</f>
        <v>OK</v>
      </c>
      <c r="AL14" t="str">
        <f t="shared" si="7"/>
        <v>OK</v>
      </c>
      <c r="AM14" t="str">
        <f t="shared" si="7"/>
        <v>OK</v>
      </c>
      <c r="AN14" t="str">
        <f t="shared" si="7"/>
        <v>OK</v>
      </c>
      <c r="AO14" t="str">
        <f t="shared" si="7"/>
        <v>OK</v>
      </c>
      <c r="AP14" t="str">
        <f t="shared" si="7"/>
        <v>OK</v>
      </c>
      <c r="AQ14" t="str">
        <f t="shared" si="7"/>
        <v>OK</v>
      </c>
    </row>
    <row r="15" spans="2:44" x14ac:dyDescent="0.35">
      <c r="B15" s="1" t="s">
        <v>13</v>
      </c>
      <c r="C15" s="1" t="s">
        <v>0</v>
      </c>
      <c r="D15" s="1" t="s">
        <v>1</v>
      </c>
      <c r="E15" s="1" t="s">
        <v>23</v>
      </c>
      <c r="F15" s="1" t="s">
        <v>2</v>
      </c>
      <c r="G15" s="1" t="s">
        <v>3</v>
      </c>
      <c r="H15" s="1" t="s">
        <v>4</v>
      </c>
      <c r="I15" s="1" t="s">
        <v>5</v>
      </c>
      <c r="J15" s="1" t="s">
        <v>6</v>
      </c>
      <c r="L15" s="1" t="s">
        <v>13</v>
      </c>
      <c r="M15" s="1" t="s">
        <v>0</v>
      </c>
      <c r="N15" s="1" t="s">
        <v>1</v>
      </c>
      <c r="O15" s="1" t="s">
        <v>23</v>
      </c>
      <c r="P15" s="1" t="s">
        <v>2</v>
      </c>
      <c r="Q15" s="1" t="s">
        <v>3</v>
      </c>
      <c r="R15" s="1" t="s">
        <v>4</v>
      </c>
      <c r="S15" s="1" t="s">
        <v>5</v>
      </c>
      <c r="T15" s="1" t="s">
        <v>6</v>
      </c>
    </row>
    <row r="16" spans="2:44" x14ac:dyDescent="0.35">
      <c r="B16" s="1" t="s">
        <v>0</v>
      </c>
      <c r="C16" s="1"/>
      <c r="D16" s="1"/>
      <c r="E16" s="1"/>
      <c r="F16" s="1">
        <v>100</v>
      </c>
      <c r="G16" s="1"/>
      <c r="H16" s="1"/>
      <c r="I16" s="1"/>
      <c r="J16" s="1"/>
      <c r="L16" s="1" t="s">
        <v>0</v>
      </c>
      <c r="M16" s="1"/>
      <c r="N16" s="1"/>
      <c r="O16" s="1"/>
      <c r="P16" s="1"/>
      <c r="Q16" s="1"/>
      <c r="R16" s="1"/>
      <c r="S16" s="1"/>
      <c r="T16" s="1"/>
    </row>
    <row r="17" spans="2:20" x14ac:dyDescent="0.35">
      <c r="B17" s="1" t="s">
        <v>1</v>
      </c>
      <c r="C17" s="1"/>
      <c r="D17" s="1"/>
      <c r="E17" s="1"/>
      <c r="F17" s="1">
        <v>100</v>
      </c>
      <c r="G17" s="1"/>
      <c r="H17" s="1"/>
      <c r="I17" s="1"/>
      <c r="J17" s="1"/>
      <c r="L17" s="1" t="s">
        <v>1</v>
      </c>
      <c r="M17" s="1"/>
      <c r="N17" s="1"/>
      <c r="O17" s="1"/>
      <c r="P17" s="1"/>
      <c r="Q17" s="1"/>
      <c r="R17" s="1"/>
      <c r="S17" s="1"/>
      <c r="T17" s="1"/>
    </row>
    <row r="18" spans="2:20" x14ac:dyDescent="0.35">
      <c r="B18" s="1" t="s">
        <v>23</v>
      </c>
      <c r="C18" s="1"/>
      <c r="D18" s="1"/>
      <c r="E18" s="1"/>
      <c r="F18" s="1"/>
      <c r="G18" s="1"/>
      <c r="H18" s="1"/>
      <c r="I18" s="1"/>
      <c r="J18" s="1"/>
      <c r="L18" s="1" t="s">
        <v>23</v>
      </c>
      <c r="M18" s="1"/>
      <c r="N18" s="1"/>
      <c r="O18" s="1"/>
      <c r="P18" s="1"/>
      <c r="Q18" s="1">
        <v>60</v>
      </c>
      <c r="R18" s="1">
        <v>60</v>
      </c>
      <c r="S18" s="1"/>
      <c r="T18" s="1"/>
    </row>
    <row r="19" spans="2:20" x14ac:dyDescent="0.35">
      <c r="B19" s="1" t="s">
        <v>2</v>
      </c>
      <c r="C19" s="1"/>
      <c r="D19" s="1"/>
      <c r="E19" s="1"/>
      <c r="F19" s="1"/>
      <c r="G19" s="1"/>
      <c r="H19" s="1"/>
      <c r="I19" s="1"/>
      <c r="J19" s="1"/>
      <c r="L19" s="1" t="s">
        <v>2</v>
      </c>
      <c r="M19" s="1">
        <v>100</v>
      </c>
      <c r="N19" s="1">
        <v>100</v>
      </c>
      <c r="O19" s="1"/>
      <c r="P19" s="1"/>
      <c r="Q19" s="1"/>
      <c r="R19" s="1"/>
      <c r="S19" s="1"/>
      <c r="T19" s="1"/>
    </row>
    <row r="20" spans="2:20" x14ac:dyDescent="0.35">
      <c r="B20" s="1" t="s">
        <v>3</v>
      </c>
      <c r="C20" s="1"/>
      <c r="D20" s="1"/>
      <c r="E20" s="1">
        <v>60</v>
      </c>
      <c r="F20" s="1"/>
      <c r="G20" s="1"/>
      <c r="H20" s="1"/>
      <c r="I20" s="1"/>
      <c r="J20" s="1"/>
      <c r="L20" s="1" t="s">
        <v>3</v>
      </c>
      <c r="M20" s="1"/>
      <c r="N20" s="1"/>
      <c r="O20" s="1"/>
      <c r="P20" s="1"/>
      <c r="Q20" s="1"/>
      <c r="R20" s="1"/>
      <c r="S20" s="1"/>
      <c r="T20" s="1"/>
    </row>
    <row r="21" spans="2:20" x14ac:dyDescent="0.35">
      <c r="B21" s="1" t="s">
        <v>4</v>
      </c>
      <c r="C21" s="1"/>
      <c r="D21" s="1"/>
      <c r="E21" s="1">
        <v>60</v>
      </c>
      <c r="F21" s="1"/>
      <c r="G21" s="1"/>
      <c r="H21" s="1"/>
      <c r="I21" s="1"/>
      <c r="J21" s="1"/>
      <c r="L21" s="1" t="s">
        <v>4</v>
      </c>
      <c r="M21" s="1"/>
      <c r="N21" s="1"/>
      <c r="O21" s="1"/>
      <c r="P21" s="1"/>
      <c r="Q21" s="1"/>
      <c r="R21" s="1"/>
      <c r="S21" s="1"/>
      <c r="T21" s="1"/>
    </row>
    <row r="22" spans="2:20" x14ac:dyDescent="0.35">
      <c r="B22" s="1" t="s">
        <v>5</v>
      </c>
      <c r="C22" s="1"/>
      <c r="D22" s="1"/>
      <c r="E22" s="1"/>
      <c r="F22" s="1"/>
      <c r="G22" s="1"/>
      <c r="H22" s="1"/>
      <c r="I22" s="1"/>
      <c r="J22" s="1"/>
      <c r="L22" s="1" t="s">
        <v>5</v>
      </c>
      <c r="M22" s="1"/>
      <c r="N22" s="1"/>
      <c r="O22" s="1"/>
      <c r="P22" s="1"/>
      <c r="Q22" s="1"/>
      <c r="R22" s="1"/>
      <c r="S22" s="1"/>
      <c r="T22" s="1"/>
    </row>
    <row r="23" spans="2:20" x14ac:dyDescent="0.35">
      <c r="B23" s="1" t="s">
        <v>6</v>
      </c>
      <c r="C23" s="1"/>
      <c r="D23" s="1"/>
      <c r="E23" s="1"/>
      <c r="F23" s="1"/>
      <c r="G23" s="1"/>
      <c r="H23" s="1"/>
      <c r="I23" s="1"/>
      <c r="J23" s="1"/>
      <c r="L23" s="1" t="s">
        <v>6</v>
      </c>
      <c r="M23" s="1"/>
      <c r="N23" s="1"/>
      <c r="O23" s="1"/>
      <c r="P23" s="1"/>
      <c r="Q23" s="1"/>
      <c r="R23" s="1"/>
      <c r="S23" s="1"/>
      <c r="T23" s="1"/>
    </row>
    <row r="24" spans="2:20" x14ac:dyDescent="0.35">
      <c r="B24" s="1"/>
      <c r="C24" s="1"/>
      <c r="D24" s="1"/>
      <c r="E24" s="1"/>
      <c r="F24" s="1"/>
      <c r="G24" s="1"/>
      <c r="H24" s="1"/>
      <c r="I24" s="1"/>
      <c r="J24" s="1"/>
      <c r="L24" s="1"/>
      <c r="M24" s="1"/>
      <c r="N24" s="1"/>
      <c r="O24" s="1"/>
      <c r="P24" s="1"/>
      <c r="Q24" s="1"/>
      <c r="R24" s="1"/>
      <c r="S24" s="1"/>
      <c r="T24" s="1"/>
    </row>
    <row r="25" spans="2:20" x14ac:dyDescent="0.35">
      <c r="B25" s="1"/>
      <c r="C25" s="1"/>
      <c r="D25" s="1"/>
      <c r="E25" s="1"/>
      <c r="F25" s="1"/>
      <c r="G25" s="1"/>
      <c r="H25" s="1"/>
      <c r="I25" s="1"/>
      <c r="J25" s="1"/>
      <c r="L25" s="1"/>
      <c r="M25" s="1"/>
      <c r="N25" s="1"/>
      <c r="O25" s="1"/>
      <c r="P25" s="1"/>
      <c r="Q25" s="1"/>
      <c r="R25" s="1"/>
      <c r="S25" s="1"/>
      <c r="T25" s="1"/>
    </row>
    <row r="26" spans="2:20" x14ac:dyDescent="0.35">
      <c r="B26" s="1"/>
      <c r="C26" s="1"/>
      <c r="D26" s="1"/>
      <c r="E26" s="1"/>
      <c r="F26" s="1"/>
      <c r="G26" s="1"/>
      <c r="H26" s="1"/>
      <c r="I26" s="1"/>
      <c r="J26" s="1"/>
      <c r="L26" s="1"/>
      <c r="M26" s="1"/>
      <c r="N26" s="1"/>
      <c r="O26" s="1"/>
      <c r="P26" s="1"/>
      <c r="Q26" s="1"/>
      <c r="R26" s="1"/>
      <c r="S26" s="1"/>
      <c r="T26" s="1"/>
    </row>
    <row r="28" spans="2:20" x14ac:dyDescent="0.35">
      <c r="B28" s="1" t="s">
        <v>25</v>
      </c>
      <c r="C28" s="1" t="s">
        <v>0</v>
      </c>
      <c r="D28" s="1" t="s">
        <v>1</v>
      </c>
      <c r="E28" s="1" t="s">
        <v>23</v>
      </c>
      <c r="F28" s="1" t="s">
        <v>2</v>
      </c>
      <c r="G28" s="1" t="s">
        <v>3</v>
      </c>
      <c r="H28" s="1" t="s">
        <v>4</v>
      </c>
      <c r="I28" s="1" t="s">
        <v>5</v>
      </c>
      <c r="J28" s="1" t="s">
        <v>6</v>
      </c>
      <c r="L28" s="1" t="s">
        <v>28</v>
      </c>
      <c r="M28" s="1" t="s">
        <v>0</v>
      </c>
      <c r="N28" s="1" t="s">
        <v>1</v>
      </c>
      <c r="O28" s="1" t="s">
        <v>23</v>
      </c>
      <c r="P28" s="1" t="s">
        <v>2</v>
      </c>
      <c r="Q28" s="1" t="s">
        <v>3</v>
      </c>
      <c r="R28" s="1" t="s">
        <v>4</v>
      </c>
      <c r="S28" s="1" t="s">
        <v>5</v>
      </c>
      <c r="T28" s="1" t="s">
        <v>6</v>
      </c>
    </row>
    <row r="29" spans="2:20" x14ac:dyDescent="0.35">
      <c r="B29" s="1" t="s">
        <v>0</v>
      </c>
      <c r="C29" s="21" t="str">
        <f t="shared" ref="C29:J39" si="8">+IF(C3=0,"",($V$3+$W$3+C16/$X$3))</f>
        <v/>
      </c>
      <c r="D29" s="21" t="str">
        <f t="shared" si="8"/>
        <v/>
      </c>
      <c r="E29" s="21" t="str">
        <f t="shared" si="8"/>
        <v/>
      </c>
      <c r="F29" s="21">
        <f>+IF(F3=0,"",($V$3+$W$3+F16/$X$3))</f>
        <v>230</v>
      </c>
      <c r="G29" s="21" t="str">
        <f t="shared" ref="G29:J29" si="9">+IF(G3=0,"",($V$3+$W$3+G16/$X$3))</f>
        <v/>
      </c>
      <c r="H29" s="21" t="str">
        <f t="shared" si="9"/>
        <v/>
      </c>
      <c r="I29" s="21" t="str">
        <f t="shared" si="9"/>
        <v/>
      </c>
      <c r="J29" s="21" t="str">
        <f t="shared" si="9"/>
        <v/>
      </c>
      <c r="L29" s="1" t="s">
        <v>0</v>
      </c>
      <c r="M29" s="21" t="str">
        <f>+IF(M3=0,"",(M16/$X$3))</f>
        <v/>
      </c>
      <c r="N29" s="21" t="str">
        <f t="shared" ref="N29:T29" si="10">+IF(N3=0,"",(N16/$X$3))</f>
        <v/>
      </c>
      <c r="O29" s="21" t="str">
        <f t="shared" si="10"/>
        <v/>
      </c>
      <c r="P29" s="21" t="str">
        <f t="shared" si="10"/>
        <v/>
      </c>
      <c r="Q29" s="21" t="str">
        <f t="shared" si="10"/>
        <v/>
      </c>
      <c r="R29" s="21" t="str">
        <f t="shared" si="10"/>
        <v/>
      </c>
      <c r="S29" s="21" t="str">
        <f t="shared" si="10"/>
        <v/>
      </c>
      <c r="T29" s="21" t="str">
        <f t="shared" si="10"/>
        <v/>
      </c>
    </row>
    <row r="30" spans="2:20" x14ac:dyDescent="0.35">
      <c r="B30" s="1" t="s">
        <v>1</v>
      </c>
      <c r="C30" s="21" t="str">
        <f t="shared" si="8"/>
        <v/>
      </c>
      <c r="D30" s="21" t="str">
        <f t="shared" si="8"/>
        <v/>
      </c>
      <c r="E30" s="21" t="str">
        <f t="shared" si="8"/>
        <v/>
      </c>
      <c r="F30" s="21">
        <f t="shared" si="8"/>
        <v>230</v>
      </c>
      <c r="G30" s="21" t="str">
        <f t="shared" si="8"/>
        <v/>
      </c>
      <c r="H30" s="21" t="str">
        <f t="shared" si="8"/>
        <v/>
      </c>
      <c r="I30" s="21" t="str">
        <f t="shared" si="8"/>
        <v/>
      </c>
      <c r="J30" s="21" t="str">
        <f t="shared" si="8"/>
        <v/>
      </c>
      <c r="L30" s="1" t="s">
        <v>1</v>
      </c>
      <c r="M30" s="21" t="str">
        <f t="shared" ref="M30:T39" si="11">+IF(M4=0,"",(M17/$X$3))</f>
        <v/>
      </c>
      <c r="N30" s="21" t="str">
        <f t="shared" si="11"/>
        <v/>
      </c>
      <c r="O30" s="21" t="str">
        <f t="shared" si="11"/>
        <v/>
      </c>
      <c r="P30" s="21" t="str">
        <f t="shared" si="11"/>
        <v/>
      </c>
      <c r="Q30" s="21" t="str">
        <f t="shared" si="11"/>
        <v/>
      </c>
      <c r="R30" s="21" t="str">
        <f t="shared" si="11"/>
        <v/>
      </c>
      <c r="S30" s="21" t="str">
        <f t="shared" si="11"/>
        <v/>
      </c>
      <c r="T30" s="21" t="str">
        <f t="shared" si="11"/>
        <v/>
      </c>
    </row>
    <row r="31" spans="2:20" x14ac:dyDescent="0.35">
      <c r="B31" s="1" t="s">
        <v>23</v>
      </c>
      <c r="C31" s="21" t="str">
        <f t="shared" si="8"/>
        <v/>
      </c>
      <c r="D31" s="21" t="str">
        <f t="shared" si="8"/>
        <v/>
      </c>
      <c r="E31" s="21" t="str">
        <f t="shared" si="8"/>
        <v/>
      </c>
      <c r="F31" s="21" t="str">
        <f t="shared" si="8"/>
        <v/>
      </c>
      <c r="G31" s="21" t="str">
        <f t="shared" si="8"/>
        <v/>
      </c>
      <c r="H31" s="21" t="str">
        <f t="shared" si="8"/>
        <v/>
      </c>
      <c r="I31" s="21" t="str">
        <f t="shared" si="8"/>
        <v/>
      </c>
      <c r="J31" s="21" t="str">
        <f t="shared" si="8"/>
        <v/>
      </c>
      <c r="L31" s="1" t="s">
        <v>23</v>
      </c>
      <c r="M31" s="21" t="str">
        <f t="shared" si="11"/>
        <v/>
      </c>
      <c r="N31" s="21" t="str">
        <f t="shared" si="11"/>
        <v/>
      </c>
      <c r="O31" s="21" t="str">
        <f t="shared" si="11"/>
        <v/>
      </c>
      <c r="P31" s="21" t="str">
        <f t="shared" si="11"/>
        <v/>
      </c>
      <c r="Q31" s="21">
        <f t="shared" si="11"/>
        <v>120</v>
      </c>
      <c r="R31" s="21">
        <f t="shared" si="11"/>
        <v>120</v>
      </c>
      <c r="S31" s="21" t="str">
        <f t="shared" si="11"/>
        <v/>
      </c>
      <c r="T31" s="21" t="str">
        <f t="shared" si="11"/>
        <v/>
      </c>
    </row>
    <row r="32" spans="2:20" x14ac:dyDescent="0.35">
      <c r="B32" s="1" t="s">
        <v>2</v>
      </c>
      <c r="C32" s="21" t="str">
        <f t="shared" si="8"/>
        <v/>
      </c>
      <c r="D32" s="21" t="str">
        <f t="shared" si="8"/>
        <v/>
      </c>
      <c r="E32" s="21" t="str">
        <f t="shared" si="8"/>
        <v/>
      </c>
      <c r="F32" s="21" t="str">
        <f t="shared" si="8"/>
        <v/>
      </c>
      <c r="G32" s="21" t="str">
        <f t="shared" si="8"/>
        <v/>
      </c>
      <c r="H32" s="21" t="str">
        <f t="shared" si="8"/>
        <v/>
      </c>
      <c r="I32" s="21" t="str">
        <f t="shared" si="8"/>
        <v/>
      </c>
      <c r="J32" s="21" t="str">
        <f t="shared" si="8"/>
        <v/>
      </c>
      <c r="L32" s="1" t="s">
        <v>2</v>
      </c>
      <c r="M32" s="21">
        <f t="shared" si="11"/>
        <v>200</v>
      </c>
      <c r="N32" s="21">
        <f t="shared" si="11"/>
        <v>200</v>
      </c>
      <c r="O32" s="21" t="str">
        <f t="shared" si="11"/>
        <v/>
      </c>
      <c r="P32" s="21" t="str">
        <f t="shared" si="11"/>
        <v/>
      </c>
      <c r="Q32" s="21" t="str">
        <f t="shared" si="11"/>
        <v/>
      </c>
      <c r="R32" s="21" t="str">
        <f t="shared" si="11"/>
        <v/>
      </c>
      <c r="S32" s="21" t="str">
        <f t="shared" si="11"/>
        <v/>
      </c>
      <c r="T32" s="21" t="str">
        <f t="shared" si="11"/>
        <v/>
      </c>
    </row>
    <row r="33" spans="2:20" x14ac:dyDescent="0.35">
      <c r="B33" s="1" t="s">
        <v>3</v>
      </c>
      <c r="C33" s="21" t="str">
        <f t="shared" si="8"/>
        <v/>
      </c>
      <c r="D33" s="21" t="str">
        <f t="shared" si="8"/>
        <v/>
      </c>
      <c r="E33" s="21">
        <f t="shared" si="8"/>
        <v>150</v>
      </c>
      <c r="F33" s="21" t="str">
        <f t="shared" si="8"/>
        <v/>
      </c>
      <c r="G33" s="21" t="str">
        <f t="shared" si="8"/>
        <v/>
      </c>
      <c r="H33" s="21" t="str">
        <f t="shared" si="8"/>
        <v/>
      </c>
      <c r="I33" s="21" t="str">
        <f t="shared" si="8"/>
        <v/>
      </c>
      <c r="J33" s="21" t="str">
        <f t="shared" si="8"/>
        <v/>
      </c>
      <c r="L33" s="1" t="s">
        <v>3</v>
      </c>
      <c r="M33" s="21" t="str">
        <f t="shared" si="11"/>
        <v/>
      </c>
      <c r="N33" s="21" t="str">
        <f t="shared" si="11"/>
        <v/>
      </c>
      <c r="O33" s="21" t="str">
        <f t="shared" si="11"/>
        <v/>
      </c>
      <c r="P33" s="21" t="str">
        <f t="shared" si="11"/>
        <v/>
      </c>
      <c r="Q33" s="21" t="str">
        <f t="shared" si="11"/>
        <v/>
      </c>
      <c r="R33" s="21" t="str">
        <f t="shared" si="11"/>
        <v/>
      </c>
      <c r="S33" s="21" t="str">
        <f t="shared" si="11"/>
        <v/>
      </c>
      <c r="T33" s="21" t="str">
        <f t="shared" si="11"/>
        <v/>
      </c>
    </row>
    <row r="34" spans="2:20" x14ac:dyDescent="0.35">
      <c r="B34" s="1" t="s">
        <v>4</v>
      </c>
      <c r="C34" s="21" t="str">
        <f t="shared" si="8"/>
        <v/>
      </c>
      <c r="D34" s="21" t="str">
        <f t="shared" si="8"/>
        <v/>
      </c>
      <c r="E34" s="21">
        <f t="shared" si="8"/>
        <v>150</v>
      </c>
      <c r="F34" s="21" t="str">
        <f t="shared" si="8"/>
        <v/>
      </c>
      <c r="G34" s="21" t="str">
        <f t="shared" si="8"/>
        <v/>
      </c>
      <c r="H34" s="21" t="str">
        <f t="shared" si="8"/>
        <v/>
      </c>
      <c r="I34" s="21" t="str">
        <f t="shared" si="8"/>
        <v/>
      </c>
      <c r="J34" s="21" t="str">
        <f t="shared" si="8"/>
        <v/>
      </c>
      <c r="L34" s="1" t="s">
        <v>4</v>
      </c>
      <c r="M34" s="21" t="str">
        <f t="shared" si="11"/>
        <v/>
      </c>
      <c r="N34" s="21" t="str">
        <f t="shared" si="11"/>
        <v/>
      </c>
      <c r="O34" s="21" t="str">
        <f t="shared" si="11"/>
        <v/>
      </c>
      <c r="P34" s="21" t="str">
        <f t="shared" si="11"/>
        <v/>
      </c>
      <c r="Q34" s="21" t="str">
        <f t="shared" si="11"/>
        <v/>
      </c>
      <c r="R34" s="21" t="str">
        <f t="shared" si="11"/>
        <v/>
      </c>
      <c r="S34" s="21" t="str">
        <f t="shared" si="11"/>
        <v/>
      </c>
      <c r="T34" s="21" t="str">
        <f t="shared" si="11"/>
        <v/>
      </c>
    </row>
    <row r="35" spans="2:20" x14ac:dyDescent="0.35">
      <c r="B35" s="1" t="s">
        <v>5</v>
      </c>
      <c r="C35" s="21" t="str">
        <f t="shared" si="8"/>
        <v/>
      </c>
      <c r="D35" s="21" t="str">
        <f t="shared" si="8"/>
        <v/>
      </c>
      <c r="E35" s="21" t="str">
        <f t="shared" si="8"/>
        <v/>
      </c>
      <c r="F35" s="21" t="str">
        <f t="shared" si="8"/>
        <v/>
      </c>
      <c r="G35" s="21" t="str">
        <f t="shared" si="8"/>
        <v/>
      </c>
      <c r="H35" s="21" t="str">
        <f t="shared" si="8"/>
        <v/>
      </c>
      <c r="I35" s="21" t="str">
        <f t="shared" si="8"/>
        <v/>
      </c>
      <c r="J35" s="21" t="str">
        <f t="shared" si="8"/>
        <v/>
      </c>
      <c r="L35" s="1" t="s">
        <v>5</v>
      </c>
      <c r="M35" s="21" t="str">
        <f t="shared" si="11"/>
        <v/>
      </c>
      <c r="N35" s="21" t="str">
        <f t="shared" si="11"/>
        <v/>
      </c>
      <c r="O35" s="21" t="str">
        <f t="shared" si="11"/>
        <v/>
      </c>
      <c r="P35" s="21" t="str">
        <f t="shared" si="11"/>
        <v/>
      </c>
      <c r="Q35" s="21" t="str">
        <f t="shared" si="11"/>
        <v/>
      </c>
      <c r="R35" s="21" t="str">
        <f t="shared" si="11"/>
        <v/>
      </c>
      <c r="S35" s="21" t="str">
        <f t="shared" si="11"/>
        <v/>
      </c>
      <c r="T35" s="21" t="str">
        <f t="shared" si="11"/>
        <v/>
      </c>
    </row>
    <row r="36" spans="2:20" x14ac:dyDescent="0.35">
      <c r="B36" s="1" t="s">
        <v>6</v>
      </c>
      <c r="C36" s="21" t="str">
        <f t="shared" si="8"/>
        <v/>
      </c>
      <c r="D36" s="21" t="str">
        <f t="shared" si="8"/>
        <v/>
      </c>
      <c r="E36" s="21" t="str">
        <f t="shared" si="8"/>
        <v/>
      </c>
      <c r="F36" s="21" t="str">
        <f t="shared" si="8"/>
        <v/>
      </c>
      <c r="G36" s="21" t="str">
        <f t="shared" si="8"/>
        <v/>
      </c>
      <c r="H36" s="21" t="str">
        <f t="shared" si="8"/>
        <v/>
      </c>
      <c r="I36" s="21" t="str">
        <f t="shared" si="8"/>
        <v/>
      </c>
      <c r="J36" s="21" t="str">
        <f t="shared" si="8"/>
        <v/>
      </c>
      <c r="L36" s="1" t="s">
        <v>6</v>
      </c>
      <c r="M36" s="21" t="str">
        <f t="shared" si="11"/>
        <v/>
      </c>
      <c r="N36" s="21" t="str">
        <f t="shared" si="11"/>
        <v/>
      </c>
      <c r="O36" s="21" t="str">
        <f t="shared" si="11"/>
        <v/>
      </c>
      <c r="P36" s="21" t="str">
        <f t="shared" si="11"/>
        <v/>
      </c>
      <c r="Q36" s="21" t="str">
        <f t="shared" si="11"/>
        <v/>
      </c>
      <c r="R36" s="21" t="str">
        <f t="shared" si="11"/>
        <v/>
      </c>
      <c r="S36" s="21" t="str">
        <f t="shared" si="11"/>
        <v/>
      </c>
      <c r="T36" s="21" t="str">
        <f t="shared" si="11"/>
        <v/>
      </c>
    </row>
    <row r="37" spans="2:20" x14ac:dyDescent="0.35">
      <c r="B37" s="1"/>
      <c r="C37" s="21" t="str">
        <f t="shared" si="8"/>
        <v/>
      </c>
      <c r="D37" s="21" t="str">
        <f t="shared" si="8"/>
        <v/>
      </c>
      <c r="E37" s="21" t="str">
        <f t="shared" si="8"/>
        <v/>
      </c>
      <c r="F37" s="21" t="str">
        <f t="shared" si="8"/>
        <v/>
      </c>
      <c r="G37" s="21" t="str">
        <f t="shared" si="8"/>
        <v/>
      </c>
      <c r="H37" s="21" t="str">
        <f t="shared" si="8"/>
        <v/>
      </c>
      <c r="I37" s="21" t="str">
        <f t="shared" si="8"/>
        <v/>
      </c>
      <c r="J37" s="21" t="str">
        <f t="shared" si="8"/>
        <v/>
      </c>
      <c r="L37" s="1"/>
      <c r="M37" s="21" t="str">
        <f t="shared" si="11"/>
        <v/>
      </c>
      <c r="N37" s="21" t="str">
        <f t="shared" si="11"/>
        <v/>
      </c>
      <c r="O37" s="21" t="str">
        <f t="shared" si="11"/>
        <v/>
      </c>
      <c r="P37" s="21" t="str">
        <f t="shared" si="11"/>
        <v/>
      </c>
      <c r="Q37" s="21" t="str">
        <f t="shared" si="11"/>
        <v/>
      </c>
      <c r="R37" s="21" t="str">
        <f t="shared" si="11"/>
        <v/>
      </c>
      <c r="S37" s="21" t="str">
        <f t="shared" si="11"/>
        <v/>
      </c>
      <c r="T37" s="21" t="str">
        <f t="shared" si="11"/>
        <v/>
      </c>
    </row>
    <row r="38" spans="2:20" x14ac:dyDescent="0.35">
      <c r="B38" s="1"/>
      <c r="C38" s="21" t="str">
        <f t="shared" si="8"/>
        <v/>
      </c>
      <c r="D38" s="21" t="str">
        <f t="shared" si="8"/>
        <v/>
      </c>
      <c r="E38" s="21" t="str">
        <f t="shared" si="8"/>
        <v/>
      </c>
      <c r="F38" s="21" t="str">
        <f t="shared" si="8"/>
        <v/>
      </c>
      <c r="G38" s="21" t="str">
        <f t="shared" si="8"/>
        <v/>
      </c>
      <c r="H38" s="21" t="str">
        <f t="shared" si="8"/>
        <v/>
      </c>
      <c r="I38" s="21" t="str">
        <f t="shared" si="8"/>
        <v/>
      </c>
      <c r="J38" s="21" t="str">
        <f t="shared" si="8"/>
        <v/>
      </c>
      <c r="L38" s="1"/>
      <c r="M38" s="21" t="str">
        <f t="shared" si="11"/>
        <v/>
      </c>
      <c r="N38" s="21" t="str">
        <f t="shared" si="11"/>
        <v/>
      </c>
      <c r="O38" s="21" t="str">
        <f t="shared" si="11"/>
        <v/>
      </c>
      <c r="P38" s="21" t="str">
        <f t="shared" si="11"/>
        <v/>
      </c>
      <c r="Q38" s="21" t="str">
        <f t="shared" si="11"/>
        <v/>
      </c>
      <c r="R38" s="21" t="str">
        <f t="shared" si="11"/>
        <v/>
      </c>
      <c r="S38" s="21" t="str">
        <f t="shared" si="11"/>
        <v/>
      </c>
      <c r="T38" s="21" t="str">
        <f t="shared" si="11"/>
        <v/>
      </c>
    </row>
    <row r="39" spans="2:20" x14ac:dyDescent="0.35">
      <c r="B39" s="1"/>
      <c r="C39" s="21" t="str">
        <f t="shared" si="8"/>
        <v/>
      </c>
      <c r="D39" s="21" t="str">
        <f t="shared" si="8"/>
        <v/>
      </c>
      <c r="E39" s="21" t="str">
        <f t="shared" si="8"/>
        <v/>
      </c>
      <c r="F39" s="21" t="str">
        <f t="shared" si="8"/>
        <v/>
      </c>
      <c r="G39" s="21" t="str">
        <f t="shared" si="8"/>
        <v/>
      </c>
      <c r="H39" s="21" t="str">
        <f t="shared" si="8"/>
        <v/>
      </c>
      <c r="I39" s="21" t="str">
        <f t="shared" si="8"/>
        <v/>
      </c>
      <c r="J39" s="21" t="str">
        <f t="shared" si="8"/>
        <v/>
      </c>
      <c r="L39" s="1"/>
      <c r="M39" s="21" t="str">
        <f t="shared" si="11"/>
        <v/>
      </c>
      <c r="N39" s="21" t="str">
        <f t="shared" si="11"/>
        <v/>
      </c>
      <c r="O39" s="21" t="str">
        <f t="shared" si="11"/>
        <v/>
      </c>
      <c r="P39" s="21" t="str">
        <f t="shared" si="11"/>
        <v/>
      </c>
      <c r="Q39" s="21" t="str">
        <f t="shared" si="11"/>
        <v/>
      </c>
      <c r="R39" s="21" t="str">
        <f t="shared" si="11"/>
        <v/>
      </c>
      <c r="S39" s="21" t="str">
        <f t="shared" si="11"/>
        <v/>
      </c>
      <c r="T39" s="21" t="str">
        <f t="shared" si="11"/>
        <v/>
      </c>
    </row>
    <row r="40" spans="2:20" x14ac:dyDescent="0.35">
      <c r="B40" t="s">
        <v>51</v>
      </c>
      <c r="L40" t="s">
        <v>50</v>
      </c>
    </row>
  </sheetData>
  <mergeCells count="2">
    <mergeCell ref="B1:J1"/>
    <mergeCell ref="L1:T1"/>
  </mergeCells>
  <pageMargins left="0.7" right="0.7" top="0.75" bottom="0.75" header="0.3" footer="0.3"/>
  <pageSetup paperSize="9" scale="65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522FE-1AA3-4D40-AA20-454E5C8E3B0E}">
  <sheetPr>
    <pageSetUpPr fitToPage="1"/>
  </sheetPr>
  <dimension ref="B1:AR40"/>
  <sheetViews>
    <sheetView zoomScale="80" zoomScaleNormal="80" workbookViewId="0">
      <selection activeCell="S25" sqref="F17:S25"/>
    </sheetView>
  </sheetViews>
  <sheetFormatPr defaultRowHeight="14.5" x14ac:dyDescent="0.35"/>
  <cols>
    <col min="1" max="1" width="3.26953125" customWidth="1"/>
    <col min="2" max="2" width="3.7265625" bestFit="1" customWidth="1"/>
    <col min="3" max="7" width="4.453125" bestFit="1" customWidth="1"/>
    <col min="8" max="8" width="5" bestFit="1" customWidth="1"/>
    <col min="9" max="9" width="4.453125" bestFit="1" customWidth="1"/>
    <col min="10" max="10" width="5" bestFit="1" customWidth="1"/>
    <col min="11" max="11" width="3.26953125" customWidth="1"/>
    <col min="12" max="12" width="3.7265625" bestFit="1" customWidth="1"/>
    <col min="13" max="17" width="5" bestFit="1" customWidth="1"/>
    <col min="18" max="18" width="4.453125" bestFit="1" customWidth="1"/>
    <col min="19" max="19" width="5" bestFit="1" customWidth="1"/>
    <col min="20" max="20" width="4.453125" bestFit="1" customWidth="1"/>
    <col min="21" max="21" width="8.26953125" customWidth="1"/>
    <col min="22" max="22" width="12.453125" bestFit="1" customWidth="1"/>
    <col min="23" max="23" width="9.1796875" bestFit="1" customWidth="1"/>
    <col min="24" max="24" width="12.453125" bestFit="1" customWidth="1"/>
    <col min="25" max="25" width="9.26953125" bestFit="1" customWidth="1"/>
    <col min="26" max="26" width="6.7265625" bestFit="1" customWidth="1"/>
    <col min="27" max="27" width="10.7265625" bestFit="1" customWidth="1"/>
    <col min="28" max="34" width="6.26953125" customWidth="1"/>
    <col min="35" max="35" width="12.26953125" bestFit="1" customWidth="1"/>
    <col min="43" max="43" width="9.1796875" customWidth="1"/>
  </cols>
  <sheetData>
    <row r="1" spans="2:44" x14ac:dyDescent="0.35">
      <c r="B1" s="24" t="s">
        <v>26</v>
      </c>
      <c r="C1" s="24"/>
      <c r="D1" s="24"/>
      <c r="E1" s="24"/>
      <c r="F1" s="24"/>
      <c r="G1" s="24"/>
      <c r="H1" s="24"/>
      <c r="I1" s="24"/>
      <c r="J1" s="24"/>
      <c r="L1" s="24" t="s">
        <v>26</v>
      </c>
      <c r="M1" s="24"/>
      <c r="N1" s="24"/>
      <c r="O1" s="24"/>
      <c r="P1" s="24"/>
      <c r="Q1" s="24"/>
      <c r="R1" s="24"/>
      <c r="S1" s="24"/>
      <c r="T1" s="24"/>
      <c r="AJ1" s="1" t="s">
        <v>0</v>
      </c>
      <c r="AK1" s="1" t="s">
        <v>1</v>
      </c>
      <c r="AL1" s="1" t="s">
        <v>23</v>
      </c>
      <c r="AM1" s="1" t="s">
        <v>2</v>
      </c>
      <c r="AN1" s="1" t="s">
        <v>3</v>
      </c>
      <c r="AO1" s="1" t="s">
        <v>4</v>
      </c>
      <c r="AP1" s="1" t="s">
        <v>5</v>
      </c>
      <c r="AQ1" s="1" t="s">
        <v>6</v>
      </c>
    </row>
    <row r="2" spans="2:44" x14ac:dyDescent="0.35">
      <c r="B2" s="1" t="s">
        <v>24</v>
      </c>
      <c r="C2" s="1" t="s">
        <v>0</v>
      </c>
      <c r="D2" s="1" t="s">
        <v>1</v>
      </c>
      <c r="E2" s="1" t="s">
        <v>23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L2" s="1" t="s">
        <v>18</v>
      </c>
      <c r="M2" s="1" t="s">
        <v>0</v>
      </c>
      <c r="N2" s="1" t="s">
        <v>1</v>
      </c>
      <c r="O2" s="1" t="s">
        <v>23</v>
      </c>
      <c r="P2" s="1" t="s">
        <v>2</v>
      </c>
      <c r="Q2" s="1" t="s">
        <v>3</v>
      </c>
      <c r="R2" s="1" t="s">
        <v>4</v>
      </c>
      <c r="S2" s="1" t="s">
        <v>5</v>
      </c>
      <c r="T2" s="1" t="s">
        <v>6</v>
      </c>
      <c r="V2" s="17" t="s">
        <v>10</v>
      </c>
      <c r="W2" s="17" t="s">
        <v>11</v>
      </c>
      <c r="X2" s="17" t="s">
        <v>12</v>
      </c>
      <c r="Y2" s="17" t="s">
        <v>14</v>
      </c>
      <c r="Z2" s="17" t="s">
        <v>44</v>
      </c>
      <c r="AA2" s="17" t="s">
        <v>45</v>
      </c>
      <c r="AI2" s="1" t="s">
        <v>15</v>
      </c>
      <c r="AJ2" s="1">
        <f t="shared" ref="AJ2:AQ2" si="0">+SUM(C3:C13)</f>
        <v>0</v>
      </c>
      <c r="AK2" s="1">
        <f t="shared" si="0"/>
        <v>0</v>
      </c>
      <c r="AL2" s="1">
        <f t="shared" si="0"/>
        <v>0</v>
      </c>
      <c r="AM2" s="1">
        <f t="shared" si="0"/>
        <v>15</v>
      </c>
      <c r="AN2" s="1">
        <f t="shared" si="0"/>
        <v>0</v>
      </c>
      <c r="AO2" s="1">
        <f t="shared" si="0"/>
        <v>11</v>
      </c>
      <c r="AP2" s="1">
        <f t="shared" si="0"/>
        <v>11</v>
      </c>
      <c r="AQ2" s="1">
        <f t="shared" si="0"/>
        <v>11</v>
      </c>
    </row>
    <row r="3" spans="2:44" x14ac:dyDescent="0.35">
      <c r="B3" s="1" t="s">
        <v>0</v>
      </c>
      <c r="C3" s="1"/>
      <c r="D3" s="1"/>
      <c r="E3" s="1"/>
      <c r="F3" s="1">
        <v>10</v>
      </c>
      <c r="G3" s="1"/>
      <c r="H3" s="1"/>
      <c r="I3" s="1"/>
      <c r="J3" s="1"/>
      <c r="L3" s="1" t="s">
        <v>0</v>
      </c>
      <c r="M3" s="1"/>
      <c r="N3" s="1"/>
      <c r="O3" s="1"/>
      <c r="P3" s="1"/>
      <c r="Q3" s="1"/>
      <c r="R3" s="1"/>
      <c r="S3" s="1"/>
      <c r="T3" s="1"/>
      <c r="V3" s="17">
        <v>15</v>
      </c>
      <c r="W3" s="17">
        <v>15</v>
      </c>
      <c r="X3" s="17">
        <v>0.5</v>
      </c>
      <c r="Y3" s="18">
        <v>0.95</v>
      </c>
      <c r="Z3" s="17">
        <v>15</v>
      </c>
      <c r="AA3" s="17">
        <v>250</v>
      </c>
      <c r="AI3" s="1" t="s">
        <v>16</v>
      </c>
      <c r="AJ3" s="1">
        <f>+SUM(C3:J3)</f>
        <v>10</v>
      </c>
      <c r="AK3" s="1">
        <f>+SUM(C4:J4)</f>
        <v>5</v>
      </c>
      <c r="AL3" s="1">
        <f>+SUM(C5:J5)</f>
        <v>18</v>
      </c>
      <c r="AM3" s="1">
        <f>+SUM(C6:J6)</f>
        <v>0</v>
      </c>
      <c r="AN3" s="1">
        <f>+SUM(C7:J7)</f>
        <v>15</v>
      </c>
      <c r="AO3" s="1">
        <f>+SUM(C8:J8)</f>
        <v>0</v>
      </c>
      <c r="AP3" s="1">
        <f>+SUM(C9:J9)</f>
        <v>0</v>
      </c>
      <c r="AQ3" s="1">
        <f>+SUM(C10:J10)</f>
        <v>0</v>
      </c>
    </row>
    <row r="4" spans="2:44" x14ac:dyDescent="0.35">
      <c r="B4" s="1" t="s">
        <v>1</v>
      </c>
      <c r="C4" s="1"/>
      <c r="D4" s="1"/>
      <c r="E4" s="1"/>
      <c r="F4" s="1">
        <v>5</v>
      </c>
      <c r="G4" s="1"/>
      <c r="H4" s="1"/>
      <c r="I4" s="1"/>
      <c r="J4" s="1"/>
      <c r="L4" s="1" t="s">
        <v>1</v>
      </c>
      <c r="M4" s="1"/>
      <c r="N4" s="1"/>
      <c r="O4" s="1"/>
      <c r="P4" s="1"/>
      <c r="Q4" s="1"/>
      <c r="R4" s="1"/>
      <c r="S4" s="1"/>
      <c r="T4" s="1"/>
      <c r="AI4" s="1" t="s">
        <v>17</v>
      </c>
      <c r="AJ4" s="1">
        <f>+AJ2-AJ3</f>
        <v>-10</v>
      </c>
      <c r="AK4" s="1">
        <f t="shared" ref="AK4:AQ4" si="1">+AK2-AK3</f>
        <v>-5</v>
      </c>
      <c r="AL4" s="1">
        <f t="shared" si="1"/>
        <v>-18</v>
      </c>
      <c r="AM4" s="1">
        <f t="shared" si="1"/>
        <v>15</v>
      </c>
      <c r="AN4" s="1">
        <f t="shared" si="1"/>
        <v>-15</v>
      </c>
      <c r="AO4" s="1">
        <f t="shared" si="1"/>
        <v>11</v>
      </c>
      <c r="AP4" s="1">
        <f t="shared" si="1"/>
        <v>11</v>
      </c>
      <c r="AQ4" s="1">
        <f t="shared" si="1"/>
        <v>11</v>
      </c>
      <c r="AR4" s="1">
        <f>SUM(AJ4:AQ4)</f>
        <v>0</v>
      </c>
    </row>
    <row r="5" spans="2:44" x14ac:dyDescent="0.35">
      <c r="B5" s="1" t="s">
        <v>23</v>
      </c>
      <c r="C5" s="1"/>
      <c r="D5" s="1"/>
      <c r="E5" s="1"/>
      <c r="F5" s="1"/>
      <c r="G5" s="1"/>
      <c r="H5" s="1">
        <v>6</v>
      </c>
      <c r="I5" s="1">
        <v>6</v>
      </c>
      <c r="J5" s="1">
        <v>6</v>
      </c>
      <c r="L5" s="1" t="s">
        <v>23</v>
      </c>
      <c r="M5" s="1"/>
      <c r="N5" s="1"/>
      <c r="O5" s="1"/>
      <c r="P5" s="1"/>
      <c r="Q5" s="1"/>
      <c r="R5" s="1"/>
      <c r="S5" s="1"/>
      <c r="T5" s="1"/>
      <c r="V5" t="s">
        <v>48</v>
      </c>
      <c r="W5">
        <f>CEILING(W6,1)</f>
        <v>7</v>
      </c>
      <c r="X5" t="s">
        <v>41</v>
      </c>
    </row>
    <row r="6" spans="2:44" x14ac:dyDescent="0.35">
      <c r="B6" s="1" t="s">
        <v>2</v>
      </c>
      <c r="C6" s="1"/>
      <c r="D6" s="1"/>
      <c r="E6" s="1"/>
      <c r="F6" s="1"/>
      <c r="G6" s="1"/>
      <c r="H6" s="1"/>
      <c r="I6" s="1"/>
      <c r="J6" s="1"/>
      <c r="L6" s="1" t="s">
        <v>2</v>
      </c>
      <c r="M6" s="1">
        <v>10</v>
      </c>
      <c r="N6" s="1">
        <v>5</v>
      </c>
      <c r="O6" s="1"/>
      <c r="P6" s="1"/>
      <c r="Q6" s="1"/>
      <c r="R6" s="1"/>
      <c r="S6" s="1"/>
      <c r="T6" s="1"/>
      <c r="V6" t="s">
        <v>49</v>
      </c>
      <c r="W6" s="16">
        <f>+W7/(Y3)</f>
        <v>6.0818713450292412</v>
      </c>
      <c r="AI6" t="s">
        <v>43</v>
      </c>
      <c r="AJ6">
        <f>SUM(M3:T3)</f>
        <v>0</v>
      </c>
      <c r="AK6">
        <f>SUM(M4:T4)</f>
        <v>0</v>
      </c>
      <c r="AL6">
        <f>SUM(M5:T5)</f>
        <v>0</v>
      </c>
      <c r="AM6">
        <f>SUM(M6:T6)</f>
        <v>15</v>
      </c>
      <c r="AN6">
        <f>SUM(M7:T7)</f>
        <v>0</v>
      </c>
      <c r="AO6">
        <f>SUM(M8:T8)</f>
        <v>11</v>
      </c>
      <c r="AP6">
        <f>SUM(M9:T9)</f>
        <v>11</v>
      </c>
      <c r="AQ6">
        <f>SUM(M10:T10)</f>
        <v>11</v>
      </c>
    </row>
    <row r="7" spans="2:44" x14ac:dyDescent="0.35">
      <c r="B7" s="1" t="s">
        <v>3</v>
      </c>
      <c r="C7" s="1"/>
      <c r="D7" s="1"/>
      <c r="E7" s="1"/>
      <c r="F7" s="1"/>
      <c r="G7" s="1"/>
      <c r="H7" s="1">
        <v>5</v>
      </c>
      <c r="I7" s="1">
        <v>5</v>
      </c>
      <c r="J7" s="1">
        <v>5</v>
      </c>
      <c r="L7" s="1" t="s">
        <v>3</v>
      </c>
      <c r="M7" s="1"/>
      <c r="N7" s="1"/>
      <c r="O7" s="1"/>
      <c r="P7" s="1"/>
      <c r="Q7" s="1"/>
      <c r="R7" s="1"/>
      <c r="S7" s="1"/>
      <c r="T7" s="1"/>
      <c r="V7" t="s">
        <v>46</v>
      </c>
      <c r="W7" s="16">
        <f>+W8+W9</f>
        <v>5.7777777777777786</v>
      </c>
      <c r="X7" t="s">
        <v>7</v>
      </c>
      <c r="AI7" s="17" t="s">
        <v>20</v>
      </c>
      <c r="AJ7" s="1" t="s">
        <v>0</v>
      </c>
      <c r="AK7" s="1" t="s">
        <v>1</v>
      </c>
      <c r="AL7" s="1" t="s">
        <v>23</v>
      </c>
      <c r="AM7" s="1" t="s">
        <v>2</v>
      </c>
      <c r="AN7" s="1" t="s">
        <v>3</v>
      </c>
      <c r="AO7" s="1" t="s">
        <v>4</v>
      </c>
      <c r="AP7" s="1" t="s">
        <v>5</v>
      </c>
      <c r="AQ7" s="1" t="s">
        <v>6</v>
      </c>
    </row>
    <row r="8" spans="2:44" x14ac:dyDescent="0.35">
      <c r="B8" s="1" t="s">
        <v>4</v>
      </c>
      <c r="C8" s="1"/>
      <c r="D8" s="1"/>
      <c r="E8" s="1"/>
      <c r="F8" s="1"/>
      <c r="G8" s="1"/>
      <c r="H8" s="1"/>
      <c r="I8" s="1"/>
      <c r="J8" s="1"/>
      <c r="L8" s="1" t="s">
        <v>4</v>
      </c>
      <c r="M8" s="1"/>
      <c r="N8" s="1"/>
      <c r="O8" s="1">
        <v>6</v>
      </c>
      <c r="P8" s="1"/>
      <c r="Q8" s="1">
        <v>5</v>
      </c>
      <c r="R8" s="1"/>
      <c r="S8" s="1"/>
      <c r="T8" s="1"/>
      <c r="V8" t="s">
        <v>47</v>
      </c>
      <c r="W8" s="16">
        <f>+SUMPRODUCT(C3:J13,C29:J39)/3600</f>
        <v>3.088888888888889</v>
      </c>
      <c r="X8" t="s">
        <v>7</v>
      </c>
      <c r="Y8" s="22">
        <f>+W8*3600</f>
        <v>11120</v>
      </c>
      <c r="Z8" t="s">
        <v>22</v>
      </c>
      <c r="AJ8">
        <f t="shared" ref="AJ8:AK8" si="2">IF(AJ4&gt;0,AJ4,0)</f>
        <v>0</v>
      </c>
      <c r="AK8">
        <f t="shared" si="2"/>
        <v>0</v>
      </c>
      <c r="AL8">
        <f>IF(AL4&gt;0,AL4,0)</f>
        <v>0</v>
      </c>
      <c r="AM8">
        <f t="shared" ref="AM8:AQ8" si="3">IF(AM4&gt;0,AM4,0)</f>
        <v>15</v>
      </c>
      <c r="AN8">
        <f t="shared" si="3"/>
        <v>0</v>
      </c>
      <c r="AO8">
        <f t="shared" si="3"/>
        <v>11</v>
      </c>
      <c r="AP8">
        <f t="shared" si="3"/>
        <v>11</v>
      </c>
      <c r="AQ8">
        <f t="shared" si="3"/>
        <v>11</v>
      </c>
    </row>
    <row r="9" spans="2:44" x14ac:dyDescent="0.35">
      <c r="B9" s="1" t="s">
        <v>5</v>
      </c>
      <c r="C9" s="1"/>
      <c r="D9" s="1"/>
      <c r="E9" s="1"/>
      <c r="F9" s="1"/>
      <c r="G9" s="1"/>
      <c r="H9" s="1"/>
      <c r="I9" s="1"/>
      <c r="J9" s="1"/>
      <c r="L9" s="1" t="s">
        <v>5</v>
      </c>
      <c r="M9" s="1"/>
      <c r="N9" s="1"/>
      <c r="O9" s="1">
        <v>6</v>
      </c>
      <c r="P9" s="1"/>
      <c r="Q9" s="1">
        <v>5</v>
      </c>
      <c r="R9" s="1"/>
      <c r="S9" s="1"/>
      <c r="T9" s="1"/>
      <c r="V9" t="s">
        <v>9</v>
      </c>
      <c r="W9" s="16">
        <f>+SUMPRODUCT(M3:T13,M29:T39)/3600</f>
        <v>2.6888888888888891</v>
      </c>
      <c r="X9" t="s">
        <v>7</v>
      </c>
      <c r="Y9">
        <f>+W9*3600</f>
        <v>9680</v>
      </c>
      <c r="Z9" t="s">
        <v>22</v>
      </c>
      <c r="AJ9" t="str">
        <f>IF(AJ8=AJ6,"OK","ATT")</f>
        <v>OK</v>
      </c>
      <c r="AK9" t="str">
        <f t="shared" ref="AK9:AQ9" si="4">IF(AK8=AK6,"OK","ATT")</f>
        <v>OK</v>
      </c>
      <c r="AL9" t="str">
        <f t="shared" si="4"/>
        <v>OK</v>
      </c>
      <c r="AM9" t="str">
        <f t="shared" si="4"/>
        <v>OK</v>
      </c>
      <c r="AN9" t="str">
        <f t="shared" si="4"/>
        <v>OK</v>
      </c>
      <c r="AO9" t="str">
        <f t="shared" si="4"/>
        <v>OK</v>
      </c>
      <c r="AP9" t="str">
        <f t="shared" si="4"/>
        <v>OK</v>
      </c>
      <c r="AQ9" t="str">
        <f t="shared" si="4"/>
        <v>OK</v>
      </c>
    </row>
    <row r="10" spans="2:44" x14ac:dyDescent="0.35">
      <c r="B10" s="1" t="s">
        <v>6</v>
      </c>
      <c r="C10" s="1"/>
      <c r="D10" s="1"/>
      <c r="E10" s="1"/>
      <c r="F10" s="1"/>
      <c r="G10" s="1"/>
      <c r="H10" s="1"/>
      <c r="I10" s="1"/>
      <c r="J10" s="1"/>
      <c r="L10" s="1" t="s">
        <v>6</v>
      </c>
      <c r="M10" s="1"/>
      <c r="N10" s="1"/>
      <c r="O10" s="1">
        <v>6</v>
      </c>
      <c r="P10" s="1"/>
      <c r="Q10" s="1">
        <v>5</v>
      </c>
      <c r="R10" s="1"/>
      <c r="S10" s="1"/>
      <c r="T10" s="1"/>
      <c r="V10" t="s">
        <v>21</v>
      </c>
      <c r="W10" s="19">
        <f>+((SUMPRODUCT(C3:J13,C16:J26)+SUMPRODUCT(M3:T13,M16:T26))/W5*Z3*AA3)/1000</f>
        <v>5185.7142857142862</v>
      </c>
      <c r="X10" t="s">
        <v>42</v>
      </c>
    </row>
    <row r="11" spans="2:44" x14ac:dyDescent="0.35">
      <c r="B11" s="1"/>
      <c r="C11" s="1"/>
      <c r="D11" s="1"/>
      <c r="E11" s="1"/>
      <c r="F11" s="1"/>
      <c r="G11" s="1"/>
      <c r="H11" s="1"/>
      <c r="I11" s="1"/>
      <c r="J11" s="1"/>
      <c r="L11" s="1"/>
      <c r="M11" s="1"/>
      <c r="N11" s="1"/>
      <c r="O11" s="1"/>
      <c r="P11" s="1"/>
      <c r="Q11" s="1"/>
      <c r="R11" s="1"/>
      <c r="S11" s="1"/>
      <c r="T11" s="1"/>
      <c r="AI11" s="17"/>
      <c r="AJ11" s="20">
        <f t="shared" ref="AJ11:AQ11" si="5">IF(AJ4&lt;0,-AJ4,0)</f>
        <v>10</v>
      </c>
      <c r="AK11" s="20">
        <f t="shared" si="5"/>
        <v>5</v>
      </c>
      <c r="AL11" s="20">
        <f t="shared" si="5"/>
        <v>18</v>
      </c>
      <c r="AM11" s="20">
        <f t="shared" si="5"/>
        <v>0</v>
      </c>
      <c r="AN11" s="20">
        <f t="shared" si="5"/>
        <v>15</v>
      </c>
      <c r="AO11" s="20">
        <f t="shared" si="5"/>
        <v>0</v>
      </c>
      <c r="AP11" s="20">
        <f t="shared" si="5"/>
        <v>0</v>
      </c>
      <c r="AQ11" s="20">
        <f t="shared" si="5"/>
        <v>0</v>
      </c>
    </row>
    <row r="12" spans="2:44" x14ac:dyDescent="0.35">
      <c r="B12" s="1"/>
      <c r="C12" s="1"/>
      <c r="D12" s="1"/>
      <c r="E12" s="1"/>
      <c r="F12" s="1"/>
      <c r="G12" s="1"/>
      <c r="H12" s="1"/>
      <c r="I12" s="1"/>
      <c r="J12" s="1"/>
      <c r="L12" s="1"/>
      <c r="M12" s="1"/>
      <c r="N12" s="1"/>
      <c r="O12" s="1"/>
      <c r="P12" s="1"/>
      <c r="Q12" s="1"/>
      <c r="R12" s="1"/>
      <c r="S12" s="1"/>
      <c r="T12" s="1"/>
      <c r="AI12" s="17" t="s">
        <v>19</v>
      </c>
      <c r="AJ12" s="1" t="s">
        <v>0</v>
      </c>
      <c r="AK12" s="1" t="s">
        <v>1</v>
      </c>
      <c r="AL12" s="1" t="s">
        <v>23</v>
      </c>
      <c r="AM12" s="1" t="s">
        <v>2</v>
      </c>
      <c r="AN12" s="1" t="s">
        <v>3</v>
      </c>
      <c r="AO12" s="1" t="s">
        <v>4</v>
      </c>
      <c r="AP12" s="1" t="s">
        <v>5</v>
      </c>
      <c r="AQ12" s="1" t="s">
        <v>6</v>
      </c>
    </row>
    <row r="13" spans="2:44" x14ac:dyDescent="0.35">
      <c r="B13" s="1"/>
      <c r="C13" s="1"/>
      <c r="D13" s="1"/>
      <c r="E13" s="1"/>
      <c r="F13" s="1"/>
      <c r="G13" s="1"/>
      <c r="H13" s="1"/>
      <c r="I13" s="1"/>
      <c r="J13" s="1"/>
      <c r="L13" s="1"/>
      <c r="M13" s="1"/>
      <c r="N13" s="1"/>
      <c r="O13" s="1"/>
      <c r="P13" s="1"/>
      <c r="Q13" s="1"/>
      <c r="R13" s="1"/>
      <c r="S13" s="1"/>
      <c r="T13" s="1"/>
      <c r="AJ13">
        <f>SUM(M3:M13)</f>
        <v>10</v>
      </c>
      <c r="AK13">
        <f t="shared" ref="AK13:AQ13" si="6">SUM(N3:N13)</f>
        <v>5</v>
      </c>
      <c r="AL13">
        <f t="shared" si="6"/>
        <v>18</v>
      </c>
      <c r="AM13">
        <f t="shared" si="6"/>
        <v>0</v>
      </c>
      <c r="AN13">
        <f t="shared" si="6"/>
        <v>15</v>
      </c>
      <c r="AO13">
        <f t="shared" si="6"/>
        <v>0</v>
      </c>
      <c r="AP13">
        <f t="shared" si="6"/>
        <v>0</v>
      </c>
      <c r="AQ13">
        <f t="shared" si="6"/>
        <v>0</v>
      </c>
    </row>
    <row r="14" spans="2:44" x14ac:dyDescent="0.35">
      <c r="AJ14" t="str">
        <f>IF(AJ13=AJ11,"OK","ATT")</f>
        <v>OK</v>
      </c>
      <c r="AK14" t="str">
        <f t="shared" ref="AK14:AQ14" si="7">IF(AK13=AK11,"OK","ATT")</f>
        <v>OK</v>
      </c>
      <c r="AL14" t="str">
        <f t="shared" si="7"/>
        <v>OK</v>
      </c>
      <c r="AM14" t="str">
        <f t="shared" si="7"/>
        <v>OK</v>
      </c>
      <c r="AN14" t="str">
        <f t="shared" si="7"/>
        <v>OK</v>
      </c>
      <c r="AO14" t="str">
        <f t="shared" si="7"/>
        <v>OK</v>
      </c>
      <c r="AP14" t="str">
        <f t="shared" si="7"/>
        <v>OK</v>
      </c>
      <c r="AQ14" t="str">
        <f t="shared" si="7"/>
        <v>OK</v>
      </c>
    </row>
    <row r="15" spans="2:44" x14ac:dyDescent="0.35">
      <c r="B15" s="1" t="s">
        <v>13</v>
      </c>
      <c r="C15" s="1" t="s">
        <v>0</v>
      </c>
      <c r="D15" s="1" t="s">
        <v>1</v>
      </c>
      <c r="E15" s="1" t="s">
        <v>23</v>
      </c>
      <c r="F15" s="1" t="s">
        <v>2</v>
      </c>
      <c r="G15" s="1" t="s">
        <v>3</v>
      </c>
      <c r="H15" s="1" t="s">
        <v>4</v>
      </c>
      <c r="I15" s="1" t="s">
        <v>5</v>
      </c>
      <c r="J15" s="1" t="s">
        <v>6</v>
      </c>
      <c r="L15" s="1" t="s">
        <v>13</v>
      </c>
      <c r="M15" s="1" t="s">
        <v>0</v>
      </c>
      <c r="N15" s="1" t="s">
        <v>1</v>
      </c>
      <c r="O15" s="1" t="s">
        <v>23</v>
      </c>
      <c r="P15" s="1" t="s">
        <v>2</v>
      </c>
      <c r="Q15" s="1" t="s">
        <v>3</v>
      </c>
      <c r="R15" s="1" t="s">
        <v>4</v>
      </c>
      <c r="S15" s="1" t="s">
        <v>5</v>
      </c>
      <c r="T15" s="1" t="s">
        <v>6</v>
      </c>
    </row>
    <row r="16" spans="2:44" x14ac:dyDescent="0.35">
      <c r="B16" s="1" t="s">
        <v>0</v>
      </c>
      <c r="C16" s="1"/>
      <c r="D16" s="1"/>
      <c r="E16" s="1"/>
      <c r="F16" s="1">
        <v>100</v>
      </c>
      <c r="G16" s="1"/>
      <c r="H16" s="1"/>
      <c r="I16" s="1"/>
      <c r="J16" s="1"/>
      <c r="L16" s="1" t="s">
        <v>0</v>
      </c>
      <c r="M16" s="1"/>
      <c r="N16" s="1"/>
      <c r="O16" s="1"/>
      <c r="P16" s="1"/>
      <c r="Q16" s="1"/>
      <c r="R16" s="1"/>
      <c r="S16" s="1"/>
      <c r="T16" s="1"/>
    </row>
    <row r="17" spans="2:20" x14ac:dyDescent="0.35">
      <c r="B17" s="1" t="s">
        <v>1</v>
      </c>
      <c r="C17" s="1"/>
      <c r="D17" s="1"/>
      <c r="E17" s="1"/>
      <c r="F17" s="1">
        <v>100</v>
      </c>
      <c r="G17" s="1"/>
      <c r="H17" s="1"/>
      <c r="I17" s="1"/>
      <c r="J17" s="1"/>
      <c r="L17" s="1" t="s">
        <v>1</v>
      </c>
      <c r="M17" s="1"/>
      <c r="N17" s="1"/>
      <c r="O17" s="1"/>
      <c r="P17" s="1"/>
      <c r="Q17" s="1"/>
      <c r="R17" s="1"/>
      <c r="S17" s="1"/>
      <c r="T17" s="1"/>
    </row>
    <row r="18" spans="2:20" x14ac:dyDescent="0.35">
      <c r="B18" s="1" t="s">
        <v>23</v>
      </c>
      <c r="C18" s="1"/>
      <c r="D18" s="1"/>
      <c r="E18" s="1"/>
      <c r="F18" s="1"/>
      <c r="G18" s="1"/>
      <c r="H18" s="1">
        <v>60</v>
      </c>
      <c r="I18" s="1">
        <v>80</v>
      </c>
      <c r="J18" s="1">
        <v>100</v>
      </c>
      <c r="L18" s="1" t="s">
        <v>23</v>
      </c>
      <c r="M18" s="1"/>
      <c r="N18" s="1"/>
      <c r="O18" s="1"/>
      <c r="P18" s="1"/>
      <c r="Q18" s="1"/>
      <c r="R18" s="1"/>
      <c r="S18" s="1"/>
      <c r="T18" s="1"/>
    </row>
    <row r="19" spans="2:20" x14ac:dyDescent="0.35">
      <c r="B19" s="1" t="s">
        <v>2</v>
      </c>
      <c r="C19" s="1"/>
      <c r="D19" s="1"/>
      <c r="E19" s="1"/>
      <c r="F19" s="1"/>
      <c r="G19" s="1"/>
      <c r="H19" s="1"/>
      <c r="I19" s="1"/>
      <c r="J19" s="1"/>
      <c r="L19" s="1" t="s">
        <v>2</v>
      </c>
      <c r="M19" s="1">
        <v>100</v>
      </c>
      <c r="N19" s="1">
        <v>100</v>
      </c>
      <c r="O19" s="1"/>
      <c r="P19" s="1"/>
      <c r="Q19" s="1"/>
      <c r="R19" s="1"/>
      <c r="S19" s="1"/>
      <c r="T19" s="1"/>
    </row>
    <row r="20" spans="2:20" x14ac:dyDescent="0.35">
      <c r="B20" s="1" t="s">
        <v>3</v>
      </c>
      <c r="C20" s="1"/>
      <c r="D20" s="1"/>
      <c r="E20" s="1"/>
      <c r="F20" s="1"/>
      <c r="G20" s="1"/>
      <c r="H20" s="1">
        <v>120</v>
      </c>
      <c r="I20" s="1">
        <v>140</v>
      </c>
      <c r="J20" s="1">
        <v>120</v>
      </c>
      <c r="L20" s="1" t="s">
        <v>3</v>
      </c>
      <c r="M20" s="1"/>
      <c r="N20" s="1"/>
      <c r="O20" s="1"/>
      <c r="P20" s="1"/>
      <c r="Q20" s="1"/>
      <c r="R20" s="1"/>
      <c r="S20" s="1"/>
      <c r="T20" s="1"/>
    </row>
    <row r="21" spans="2:20" x14ac:dyDescent="0.35">
      <c r="B21" s="1" t="s">
        <v>4</v>
      </c>
      <c r="C21" s="1"/>
      <c r="D21" s="1"/>
      <c r="E21" s="1"/>
      <c r="F21" s="1"/>
      <c r="G21" s="1"/>
      <c r="H21" s="1"/>
      <c r="I21" s="1"/>
      <c r="J21" s="1"/>
      <c r="L21" s="1" t="s">
        <v>4</v>
      </c>
      <c r="M21" s="1"/>
      <c r="N21" s="1"/>
      <c r="O21" s="1">
        <v>60</v>
      </c>
      <c r="P21" s="1"/>
      <c r="Q21" s="1">
        <v>120</v>
      </c>
      <c r="R21" s="1"/>
      <c r="S21" s="1"/>
      <c r="T21" s="1"/>
    </row>
    <row r="22" spans="2:20" x14ac:dyDescent="0.35">
      <c r="B22" s="1" t="s">
        <v>5</v>
      </c>
      <c r="C22" s="1"/>
      <c r="D22" s="1"/>
      <c r="E22" s="1"/>
      <c r="F22" s="1"/>
      <c r="G22" s="1"/>
      <c r="H22" s="1"/>
      <c r="I22" s="1"/>
      <c r="J22" s="1"/>
      <c r="L22" s="1" t="s">
        <v>5</v>
      </c>
      <c r="M22" s="1"/>
      <c r="N22" s="1"/>
      <c r="O22" s="1">
        <v>80</v>
      </c>
      <c r="P22" s="1"/>
      <c r="Q22" s="1">
        <v>140</v>
      </c>
      <c r="R22" s="1"/>
      <c r="S22" s="1"/>
      <c r="T22" s="1"/>
    </row>
    <row r="23" spans="2:20" x14ac:dyDescent="0.35">
      <c r="B23" s="1" t="s">
        <v>6</v>
      </c>
      <c r="C23" s="1"/>
      <c r="D23" s="1"/>
      <c r="E23" s="1"/>
      <c r="F23" s="1"/>
      <c r="G23" s="1"/>
      <c r="H23" s="1"/>
      <c r="I23" s="1"/>
      <c r="J23" s="1"/>
      <c r="L23" s="1" t="s">
        <v>6</v>
      </c>
      <c r="M23" s="1"/>
      <c r="N23" s="1"/>
      <c r="O23" s="1">
        <v>100</v>
      </c>
      <c r="P23" s="1"/>
      <c r="Q23" s="1">
        <v>120</v>
      </c>
      <c r="R23" s="1"/>
      <c r="S23" s="1"/>
      <c r="T23" s="1"/>
    </row>
    <row r="24" spans="2:20" x14ac:dyDescent="0.35">
      <c r="B24" s="1"/>
      <c r="C24" s="1"/>
      <c r="D24" s="1"/>
      <c r="E24" s="1"/>
      <c r="F24" s="1"/>
      <c r="G24" s="1"/>
      <c r="H24" s="1"/>
      <c r="I24" s="1"/>
      <c r="J24" s="1"/>
      <c r="L24" s="1"/>
      <c r="M24" s="1"/>
      <c r="N24" s="1"/>
      <c r="O24" s="1"/>
      <c r="P24" s="1"/>
      <c r="Q24" s="1"/>
      <c r="R24" s="1"/>
      <c r="S24" s="1"/>
      <c r="T24" s="1"/>
    </row>
    <row r="25" spans="2:20" x14ac:dyDescent="0.35">
      <c r="B25" s="1"/>
      <c r="C25" s="1"/>
      <c r="D25" s="1"/>
      <c r="E25" s="1"/>
      <c r="F25" s="1"/>
      <c r="G25" s="1"/>
      <c r="H25" s="1"/>
      <c r="I25" s="1"/>
      <c r="J25" s="1"/>
      <c r="L25" s="1"/>
      <c r="M25" s="1"/>
      <c r="N25" s="1"/>
      <c r="O25" s="1"/>
      <c r="P25" s="1"/>
      <c r="Q25" s="1"/>
      <c r="R25" s="1"/>
      <c r="S25" s="1"/>
      <c r="T25" s="1"/>
    </row>
    <row r="26" spans="2:20" x14ac:dyDescent="0.35">
      <c r="B26" s="1"/>
      <c r="C26" s="1"/>
      <c r="D26" s="1"/>
      <c r="E26" s="1"/>
      <c r="F26" s="1"/>
      <c r="G26" s="1"/>
      <c r="H26" s="1"/>
      <c r="I26" s="1"/>
      <c r="J26" s="1"/>
      <c r="L26" s="1"/>
      <c r="M26" s="1"/>
      <c r="N26" s="1"/>
      <c r="O26" s="1"/>
      <c r="P26" s="1"/>
      <c r="Q26" s="1"/>
      <c r="R26" s="1"/>
      <c r="S26" s="1"/>
      <c r="T26" s="1"/>
    </row>
    <row r="28" spans="2:20" x14ac:dyDescent="0.35">
      <c r="B28" s="1" t="s">
        <v>25</v>
      </c>
      <c r="C28" s="1" t="s">
        <v>0</v>
      </c>
      <c r="D28" s="1" t="s">
        <v>1</v>
      </c>
      <c r="E28" s="1" t="s">
        <v>23</v>
      </c>
      <c r="F28" s="1" t="s">
        <v>2</v>
      </c>
      <c r="G28" s="1" t="s">
        <v>3</v>
      </c>
      <c r="H28" s="1" t="s">
        <v>4</v>
      </c>
      <c r="I28" s="1" t="s">
        <v>5</v>
      </c>
      <c r="J28" s="1" t="s">
        <v>6</v>
      </c>
      <c r="L28" s="1" t="s">
        <v>28</v>
      </c>
      <c r="M28" s="1" t="s">
        <v>0</v>
      </c>
      <c r="N28" s="1" t="s">
        <v>1</v>
      </c>
      <c r="O28" s="1" t="s">
        <v>23</v>
      </c>
      <c r="P28" s="1" t="s">
        <v>2</v>
      </c>
      <c r="Q28" s="1" t="s">
        <v>3</v>
      </c>
      <c r="R28" s="1" t="s">
        <v>4</v>
      </c>
      <c r="S28" s="1" t="s">
        <v>5</v>
      </c>
      <c r="T28" s="1" t="s">
        <v>6</v>
      </c>
    </row>
    <row r="29" spans="2:20" x14ac:dyDescent="0.35">
      <c r="B29" s="1" t="s">
        <v>0</v>
      </c>
      <c r="C29" s="21" t="str">
        <f t="shared" ref="C29:J39" si="8">+IF(C3=0,"",($V$3+$W$3+C16/$X$3))</f>
        <v/>
      </c>
      <c r="D29" s="21" t="str">
        <f t="shared" si="8"/>
        <v/>
      </c>
      <c r="E29" s="21" t="str">
        <f t="shared" si="8"/>
        <v/>
      </c>
      <c r="F29" s="21">
        <f>+IF(F3=0,"",($V$3+$W$3+F16/$X$3))</f>
        <v>230</v>
      </c>
      <c r="G29" s="21" t="str">
        <f t="shared" ref="G29:J29" si="9">+IF(G3=0,"",($V$3+$W$3+G16/$X$3))</f>
        <v/>
      </c>
      <c r="H29" s="21" t="str">
        <f t="shared" si="9"/>
        <v/>
      </c>
      <c r="I29" s="21" t="str">
        <f t="shared" si="9"/>
        <v/>
      </c>
      <c r="J29" s="21" t="str">
        <f t="shared" si="9"/>
        <v/>
      </c>
      <c r="L29" s="1" t="s">
        <v>0</v>
      </c>
      <c r="M29" s="21" t="str">
        <f>+IF(M3=0,"",(M16/$X$3))</f>
        <v/>
      </c>
      <c r="N29" s="21" t="str">
        <f t="shared" ref="N29:T29" si="10">+IF(N3=0,"",(N16/$X$3))</f>
        <v/>
      </c>
      <c r="O29" s="21" t="str">
        <f t="shared" si="10"/>
        <v/>
      </c>
      <c r="P29" s="21" t="str">
        <f t="shared" si="10"/>
        <v/>
      </c>
      <c r="Q29" s="21" t="str">
        <f t="shared" si="10"/>
        <v/>
      </c>
      <c r="R29" s="21" t="str">
        <f t="shared" si="10"/>
        <v/>
      </c>
      <c r="S29" s="21" t="str">
        <f t="shared" si="10"/>
        <v/>
      </c>
      <c r="T29" s="21" t="str">
        <f t="shared" si="10"/>
        <v/>
      </c>
    </row>
    <row r="30" spans="2:20" x14ac:dyDescent="0.35">
      <c r="B30" s="1" t="s">
        <v>1</v>
      </c>
      <c r="C30" s="21" t="str">
        <f t="shared" si="8"/>
        <v/>
      </c>
      <c r="D30" s="21" t="str">
        <f t="shared" si="8"/>
        <v/>
      </c>
      <c r="E30" s="21" t="str">
        <f t="shared" si="8"/>
        <v/>
      </c>
      <c r="F30" s="21">
        <f t="shared" si="8"/>
        <v>230</v>
      </c>
      <c r="G30" s="21" t="str">
        <f t="shared" si="8"/>
        <v/>
      </c>
      <c r="H30" s="21" t="str">
        <f t="shared" si="8"/>
        <v/>
      </c>
      <c r="I30" s="21" t="str">
        <f t="shared" si="8"/>
        <v/>
      </c>
      <c r="J30" s="21" t="str">
        <f t="shared" si="8"/>
        <v/>
      </c>
      <c r="L30" s="1" t="s">
        <v>1</v>
      </c>
      <c r="M30" s="21" t="str">
        <f t="shared" ref="M30:T39" si="11">+IF(M4=0,"",(M17/$X$3))</f>
        <v/>
      </c>
      <c r="N30" s="21" t="str">
        <f t="shared" si="11"/>
        <v/>
      </c>
      <c r="O30" s="21" t="str">
        <f t="shared" si="11"/>
        <v/>
      </c>
      <c r="P30" s="21" t="str">
        <f t="shared" si="11"/>
        <v/>
      </c>
      <c r="Q30" s="21" t="str">
        <f t="shared" si="11"/>
        <v/>
      </c>
      <c r="R30" s="21" t="str">
        <f t="shared" si="11"/>
        <v/>
      </c>
      <c r="S30" s="21" t="str">
        <f t="shared" si="11"/>
        <v/>
      </c>
      <c r="T30" s="21" t="str">
        <f t="shared" si="11"/>
        <v/>
      </c>
    </row>
    <row r="31" spans="2:20" x14ac:dyDescent="0.35">
      <c r="B31" s="1" t="s">
        <v>23</v>
      </c>
      <c r="C31" s="21" t="str">
        <f t="shared" si="8"/>
        <v/>
      </c>
      <c r="D31" s="21" t="str">
        <f t="shared" si="8"/>
        <v/>
      </c>
      <c r="E31" s="21" t="str">
        <f t="shared" si="8"/>
        <v/>
      </c>
      <c r="F31" s="21" t="str">
        <f t="shared" si="8"/>
        <v/>
      </c>
      <c r="G31" s="21" t="str">
        <f t="shared" si="8"/>
        <v/>
      </c>
      <c r="H31" s="21">
        <f t="shared" si="8"/>
        <v>150</v>
      </c>
      <c r="I31" s="21">
        <f t="shared" si="8"/>
        <v>190</v>
      </c>
      <c r="J31" s="21">
        <f t="shared" si="8"/>
        <v>230</v>
      </c>
      <c r="L31" s="1" t="s">
        <v>23</v>
      </c>
      <c r="M31" s="21" t="str">
        <f t="shared" si="11"/>
        <v/>
      </c>
      <c r="N31" s="21" t="str">
        <f t="shared" si="11"/>
        <v/>
      </c>
      <c r="O31" s="21" t="str">
        <f t="shared" si="11"/>
        <v/>
      </c>
      <c r="P31" s="21" t="str">
        <f t="shared" si="11"/>
        <v/>
      </c>
      <c r="Q31" s="21" t="str">
        <f t="shared" si="11"/>
        <v/>
      </c>
      <c r="R31" s="21" t="str">
        <f t="shared" si="11"/>
        <v/>
      </c>
      <c r="S31" s="21" t="str">
        <f t="shared" si="11"/>
        <v/>
      </c>
      <c r="T31" s="21" t="str">
        <f t="shared" si="11"/>
        <v/>
      </c>
    </row>
    <row r="32" spans="2:20" x14ac:dyDescent="0.35">
      <c r="B32" s="1" t="s">
        <v>2</v>
      </c>
      <c r="C32" s="21" t="str">
        <f t="shared" si="8"/>
        <v/>
      </c>
      <c r="D32" s="21" t="str">
        <f t="shared" si="8"/>
        <v/>
      </c>
      <c r="E32" s="21" t="str">
        <f t="shared" si="8"/>
        <v/>
      </c>
      <c r="F32" s="21" t="str">
        <f t="shared" si="8"/>
        <v/>
      </c>
      <c r="G32" s="21" t="str">
        <f t="shared" si="8"/>
        <v/>
      </c>
      <c r="H32" s="21" t="str">
        <f t="shared" si="8"/>
        <v/>
      </c>
      <c r="I32" s="21" t="str">
        <f t="shared" si="8"/>
        <v/>
      </c>
      <c r="J32" s="21" t="str">
        <f t="shared" si="8"/>
        <v/>
      </c>
      <c r="L32" s="1" t="s">
        <v>2</v>
      </c>
      <c r="M32" s="21">
        <f t="shared" si="11"/>
        <v>200</v>
      </c>
      <c r="N32" s="21">
        <f t="shared" si="11"/>
        <v>200</v>
      </c>
      <c r="O32" s="21" t="str">
        <f t="shared" si="11"/>
        <v/>
      </c>
      <c r="P32" s="21" t="str">
        <f t="shared" si="11"/>
        <v/>
      </c>
      <c r="Q32" s="21" t="str">
        <f t="shared" si="11"/>
        <v/>
      </c>
      <c r="R32" s="21" t="str">
        <f t="shared" si="11"/>
        <v/>
      </c>
      <c r="S32" s="21" t="str">
        <f t="shared" si="11"/>
        <v/>
      </c>
      <c r="T32" s="21" t="str">
        <f t="shared" si="11"/>
        <v/>
      </c>
    </row>
    <row r="33" spans="2:20" x14ac:dyDescent="0.35">
      <c r="B33" s="1" t="s">
        <v>3</v>
      </c>
      <c r="C33" s="21" t="str">
        <f t="shared" si="8"/>
        <v/>
      </c>
      <c r="D33" s="21" t="str">
        <f t="shared" si="8"/>
        <v/>
      </c>
      <c r="E33" s="21" t="str">
        <f t="shared" si="8"/>
        <v/>
      </c>
      <c r="F33" s="21" t="str">
        <f t="shared" si="8"/>
        <v/>
      </c>
      <c r="G33" s="21" t="str">
        <f t="shared" si="8"/>
        <v/>
      </c>
      <c r="H33" s="21">
        <f t="shared" si="8"/>
        <v>270</v>
      </c>
      <c r="I33" s="21">
        <f t="shared" si="8"/>
        <v>310</v>
      </c>
      <c r="J33" s="21">
        <f t="shared" si="8"/>
        <v>270</v>
      </c>
      <c r="L33" s="1" t="s">
        <v>3</v>
      </c>
      <c r="M33" s="21" t="str">
        <f t="shared" si="11"/>
        <v/>
      </c>
      <c r="N33" s="21" t="str">
        <f t="shared" si="11"/>
        <v/>
      </c>
      <c r="O33" s="21" t="str">
        <f t="shared" si="11"/>
        <v/>
      </c>
      <c r="P33" s="21" t="str">
        <f t="shared" si="11"/>
        <v/>
      </c>
      <c r="Q33" s="21" t="str">
        <f t="shared" si="11"/>
        <v/>
      </c>
      <c r="R33" s="21" t="str">
        <f t="shared" si="11"/>
        <v/>
      </c>
      <c r="S33" s="21" t="str">
        <f t="shared" si="11"/>
        <v/>
      </c>
      <c r="T33" s="21" t="str">
        <f t="shared" si="11"/>
        <v/>
      </c>
    </row>
    <row r="34" spans="2:20" x14ac:dyDescent="0.35">
      <c r="B34" s="1" t="s">
        <v>4</v>
      </c>
      <c r="C34" s="21" t="str">
        <f t="shared" si="8"/>
        <v/>
      </c>
      <c r="D34" s="21" t="str">
        <f t="shared" si="8"/>
        <v/>
      </c>
      <c r="E34" s="21" t="str">
        <f t="shared" si="8"/>
        <v/>
      </c>
      <c r="F34" s="21" t="str">
        <f t="shared" si="8"/>
        <v/>
      </c>
      <c r="G34" s="21" t="str">
        <f t="shared" si="8"/>
        <v/>
      </c>
      <c r="H34" s="21" t="str">
        <f t="shared" si="8"/>
        <v/>
      </c>
      <c r="I34" s="21" t="str">
        <f t="shared" si="8"/>
        <v/>
      </c>
      <c r="J34" s="21" t="str">
        <f t="shared" si="8"/>
        <v/>
      </c>
      <c r="L34" s="1" t="s">
        <v>4</v>
      </c>
      <c r="M34" s="21" t="str">
        <f t="shared" si="11"/>
        <v/>
      </c>
      <c r="N34" s="21" t="str">
        <f t="shared" si="11"/>
        <v/>
      </c>
      <c r="O34" s="21">
        <f t="shared" si="11"/>
        <v>120</v>
      </c>
      <c r="P34" s="21" t="str">
        <f t="shared" si="11"/>
        <v/>
      </c>
      <c r="Q34" s="21">
        <f t="shared" si="11"/>
        <v>240</v>
      </c>
      <c r="R34" s="21" t="str">
        <f t="shared" si="11"/>
        <v/>
      </c>
      <c r="S34" s="21" t="str">
        <f t="shared" si="11"/>
        <v/>
      </c>
      <c r="T34" s="21" t="str">
        <f t="shared" si="11"/>
        <v/>
      </c>
    </row>
    <row r="35" spans="2:20" x14ac:dyDescent="0.35">
      <c r="B35" s="1" t="s">
        <v>5</v>
      </c>
      <c r="C35" s="21" t="str">
        <f t="shared" si="8"/>
        <v/>
      </c>
      <c r="D35" s="21" t="str">
        <f t="shared" si="8"/>
        <v/>
      </c>
      <c r="E35" s="21" t="str">
        <f t="shared" si="8"/>
        <v/>
      </c>
      <c r="F35" s="21" t="str">
        <f t="shared" si="8"/>
        <v/>
      </c>
      <c r="G35" s="21" t="str">
        <f t="shared" si="8"/>
        <v/>
      </c>
      <c r="H35" s="21" t="str">
        <f t="shared" si="8"/>
        <v/>
      </c>
      <c r="I35" s="21" t="str">
        <f t="shared" si="8"/>
        <v/>
      </c>
      <c r="J35" s="21" t="str">
        <f t="shared" si="8"/>
        <v/>
      </c>
      <c r="L35" s="1" t="s">
        <v>5</v>
      </c>
      <c r="M35" s="21" t="str">
        <f t="shared" si="11"/>
        <v/>
      </c>
      <c r="N35" s="21" t="str">
        <f t="shared" si="11"/>
        <v/>
      </c>
      <c r="O35" s="21">
        <f t="shared" si="11"/>
        <v>160</v>
      </c>
      <c r="P35" s="21" t="str">
        <f t="shared" si="11"/>
        <v/>
      </c>
      <c r="Q35" s="21">
        <f t="shared" si="11"/>
        <v>280</v>
      </c>
      <c r="R35" s="21" t="str">
        <f t="shared" si="11"/>
        <v/>
      </c>
      <c r="S35" s="21" t="str">
        <f t="shared" si="11"/>
        <v/>
      </c>
      <c r="T35" s="21" t="str">
        <f t="shared" si="11"/>
        <v/>
      </c>
    </row>
    <row r="36" spans="2:20" x14ac:dyDescent="0.35">
      <c r="B36" s="1" t="s">
        <v>6</v>
      </c>
      <c r="C36" s="21" t="str">
        <f t="shared" si="8"/>
        <v/>
      </c>
      <c r="D36" s="21" t="str">
        <f t="shared" si="8"/>
        <v/>
      </c>
      <c r="E36" s="21" t="str">
        <f t="shared" si="8"/>
        <v/>
      </c>
      <c r="F36" s="21" t="str">
        <f t="shared" si="8"/>
        <v/>
      </c>
      <c r="G36" s="21" t="str">
        <f t="shared" si="8"/>
        <v/>
      </c>
      <c r="H36" s="21" t="str">
        <f t="shared" si="8"/>
        <v/>
      </c>
      <c r="I36" s="21" t="str">
        <f t="shared" si="8"/>
        <v/>
      </c>
      <c r="J36" s="21" t="str">
        <f t="shared" si="8"/>
        <v/>
      </c>
      <c r="L36" s="1" t="s">
        <v>6</v>
      </c>
      <c r="M36" s="21" t="str">
        <f t="shared" si="11"/>
        <v/>
      </c>
      <c r="N36" s="21" t="str">
        <f t="shared" si="11"/>
        <v/>
      </c>
      <c r="O36" s="21">
        <f t="shared" si="11"/>
        <v>200</v>
      </c>
      <c r="P36" s="21" t="str">
        <f t="shared" si="11"/>
        <v/>
      </c>
      <c r="Q36" s="21">
        <f t="shared" si="11"/>
        <v>240</v>
      </c>
      <c r="R36" s="21" t="str">
        <f t="shared" si="11"/>
        <v/>
      </c>
      <c r="S36" s="21" t="str">
        <f t="shared" si="11"/>
        <v/>
      </c>
      <c r="T36" s="21" t="str">
        <f t="shared" si="11"/>
        <v/>
      </c>
    </row>
    <row r="37" spans="2:20" x14ac:dyDescent="0.35">
      <c r="B37" s="1"/>
      <c r="C37" s="21" t="str">
        <f t="shared" si="8"/>
        <v/>
      </c>
      <c r="D37" s="21" t="str">
        <f t="shared" si="8"/>
        <v/>
      </c>
      <c r="E37" s="21" t="str">
        <f t="shared" si="8"/>
        <v/>
      </c>
      <c r="F37" s="21" t="str">
        <f t="shared" si="8"/>
        <v/>
      </c>
      <c r="G37" s="21" t="str">
        <f t="shared" si="8"/>
        <v/>
      </c>
      <c r="H37" s="21" t="str">
        <f t="shared" si="8"/>
        <v/>
      </c>
      <c r="I37" s="21" t="str">
        <f t="shared" si="8"/>
        <v/>
      </c>
      <c r="J37" s="21" t="str">
        <f t="shared" si="8"/>
        <v/>
      </c>
      <c r="L37" s="1"/>
      <c r="M37" s="21" t="str">
        <f t="shared" si="11"/>
        <v/>
      </c>
      <c r="N37" s="21" t="str">
        <f t="shared" si="11"/>
        <v/>
      </c>
      <c r="O37" s="21" t="str">
        <f t="shared" si="11"/>
        <v/>
      </c>
      <c r="P37" s="21" t="str">
        <f t="shared" si="11"/>
        <v/>
      </c>
      <c r="Q37" s="21" t="str">
        <f t="shared" si="11"/>
        <v/>
      </c>
      <c r="R37" s="21" t="str">
        <f t="shared" si="11"/>
        <v/>
      </c>
      <c r="S37" s="21" t="str">
        <f t="shared" si="11"/>
        <v/>
      </c>
      <c r="T37" s="21" t="str">
        <f t="shared" si="11"/>
        <v/>
      </c>
    </row>
    <row r="38" spans="2:20" x14ac:dyDescent="0.35">
      <c r="B38" s="1"/>
      <c r="C38" s="21" t="str">
        <f t="shared" si="8"/>
        <v/>
      </c>
      <c r="D38" s="21" t="str">
        <f t="shared" si="8"/>
        <v/>
      </c>
      <c r="E38" s="21" t="str">
        <f t="shared" si="8"/>
        <v/>
      </c>
      <c r="F38" s="21" t="str">
        <f t="shared" si="8"/>
        <v/>
      </c>
      <c r="G38" s="21" t="str">
        <f t="shared" si="8"/>
        <v/>
      </c>
      <c r="H38" s="21" t="str">
        <f t="shared" si="8"/>
        <v/>
      </c>
      <c r="I38" s="21" t="str">
        <f t="shared" si="8"/>
        <v/>
      </c>
      <c r="J38" s="21" t="str">
        <f t="shared" si="8"/>
        <v/>
      </c>
      <c r="L38" s="1"/>
      <c r="M38" s="21" t="str">
        <f t="shared" si="11"/>
        <v/>
      </c>
      <c r="N38" s="21" t="str">
        <f t="shared" si="11"/>
        <v/>
      </c>
      <c r="O38" s="21" t="str">
        <f t="shared" si="11"/>
        <v/>
      </c>
      <c r="P38" s="21" t="str">
        <f t="shared" si="11"/>
        <v/>
      </c>
      <c r="Q38" s="21" t="str">
        <f t="shared" si="11"/>
        <v/>
      </c>
      <c r="R38" s="21" t="str">
        <f t="shared" si="11"/>
        <v/>
      </c>
      <c r="S38" s="21" t="str">
        <f t="shared" si="11"/>
        <v/>
      </c>
      <c r="T38" s="21" t="str">
        <f t="shared" si="11"/>
        <v/>
      </c>
    </row>
    <row r="39" spans="2:20" x14ac:dyDescent="0.35">
      <c r="B39" s="1"/>
      <c r="C39" s="21" t="str">
        <f t="shared" si="8"/>
        <v/>
      </c>
      <c r="D39" s="21" t="str">
        <f t="shared" si="8"/>
        <v/>
      </c>
      <c r="E39" s="21" t="str">
        <f t="shared" si="8"/>
        <v/>
      </c>
      <c r="F39" s="21" t="str">
        <f t="shared" si="8"/>
        <v/>
      </c>
      <c r="G39" s="21" t="str">
        <f t="shared" si="8"/>
        <v/>
      </c>
      <c r="H39" s="21" t="str">
        <f t="shared" si="8"/>
        <v/>
      </c>
      <c r="I39" s="21" t="str">
        <f t="shared" si="8"/>
        <v/>
      </c>
      <c r="J39" s="21" t="str">
        <f t="shared" si="8"/>
        <v/>
      </c>
      <c r="L39" s="1"/>
      <c r="M39" s="21" t="str">
        <f t="shared" si="11"/>
        <v/>
      </c>
      <c r="N39" s="21" t="str">
        <f t="shared" si="11"/>
        <v/>
      </c>
      <c r="O39" s="21" t="str">
        <f t="shared" si="11"/>
        <v/>
      </c>
      <c r="P39" s="21" t="str">
        <f t="shared" si="11"/>
        <v/>
      </c>
      <c r="Q39" s="21" t="str">
        <f t="shared" si="11"/>
        <v/>
      </c>
      <c r="R39" s="21" t="str">
        <f t="shared" si="11"/>
        <v/>
      </c>
      <c r="S39" s="21" t="str">
        <f t="shared" si="11"/>
        <v/>
      </c>
      <c r="T39" s="21" t="str">
        <f t="shared" si="11"/>
        <v/>
      </c>
    </row>
    <row r="40" spans="2:20" x14ac:dyDescent="0.35">
      <c r="B40" t="s">
        <v>51</v>
      </c>
      <c r="L40" t="s">
        <v>50</v>
      </c>
    </row>
  </sheetData>
  <mergeCells count="2">
    <mergeCell ref="B1:J1"/>
    <mergeCell ref="L1:T1"/>
  </mergeCells>
  <pageMargins left="0.7" right="0.7" top="0.75" bottom="0.75" header="0.3" footer="0.3"/>
  <pageSetup paperSize="9" scale="65"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3FA3E-D42A-46C8-B2DA-4681F998CEE8}">
  <sheetPr>
    <pageSetUpPr fitToPage="1"/>
  </sheetPr>
  <dimension ref="B1:AR40"/>
  <sheetViews>
    <sheetView zoomScale="80" zoomScaleNormal="80" workbookViewId="0">
      <selection activeCell="M17" sqref="M17:R20"/>
    </sheetView>
  </sheetViews>
  <sheetFormatPr defaultRowHeight="14.5" x14ac:dyDescent="0.35"/>
  <cols>
    <col min="1" max="1" width="3.26953125" customWidth="1"/>
    <col min="2" max="2" width="3.7265625" bestFit="1" customWidth="1"/>
    <col min="3" max="7" width="4.453125" bestFit="1" customWidth="1"/>
    <col min="8" max="8" width="5" bestFit="1" customWidth="1"/>
    <col min="9" max="9" width="4.453125" bestFit="1" customWidth="1"/>
    <col min="10" max="10" width="5" bestFit="1" customWidth="1"/>
    <col min="11" max="11" width="3.26953125" customWidth="1"/>
    <col min="12" max="12" width="3.7265625" bestFit="1" customWidth="1"/>
    <col min="13" max="17" width="5" bestFit="1" customWidth="1"/>
    <col min="18" max="18" width="4.453125" bestFit="1" customWidth="1"/>
    <col min="19" max="19" width="5" bestFit="1" customWidth="1"/>
    <col min="20" max="20" width="4.453125" bestFit="1" customWidth="1"/>
    <col min="21" max="21" width="8.26953125" customWidth="1"/>
    <col min="22" max="22" width="12.453125" bestFit="1" customWidth="1"/>
    <col min="23" max="23" width="9.1796875" bestFit="1" customWidth="1"/>
    <col min="24" max="24" width="12.453125" bestFit="1" customWidth="1"/>
    <col min="25" max="25" width="9.26953125" bestFit="1" customWidth="1"/>
    <col min="26" max="26" width="6.7265625" bestFit="1" customWidth="1"/>
    <col min="27" max="27" width="10.7265625" bestFit="1" customWidth="1"/>
    <col min="28" max="28" width="3.453125" bestFit="1" customWidth="1"/>
    <col min="29" max="29" width="4.1796875" bestFit="1" customWidth="1"/>
    <col min="30" max="33" width="3.453125" bestFit="1" customWidth="1"/>
    <col min="34" max="34" width="4.453125" bestFit="1" customWidth="1"/>
    <col min="35" max="35" width="12.26953125" bestFit="1" customWidth="1"/>
    <col min="43" max="43" width="9.1796875" customWidth="1"/>
  </cols>
  <sheetData>
    <row r="1" spans="2:44" x14ac:dyDescent="0.35">
      <c r="B1" s="24" t="s">
        <v>27</v>
      </c>
      <c r="C1" s="24"/>
      <c r="D1" s="24"/>
      <c r="E1" s="24"/>
      <c r="F1" s="24"/>
      <c r="G1" s="24"/>
      <c r="H1" s="24"/>
      <c r="I1" s="24"/>
      <c r="J1" s="24"/>
      <c r="L1" s="24" t="s">
        <v>27</v>
      </c>
      <c r="M1" s="24"/>
      <c r="N1" s="24"/>
      <c r="O1" s="24"/>
      <c r="P1" s="24"/>
      <c r="Q1" s="24"/>
      <c r="R1" s="24"/>
      <c r="S1" s="24"/>
      <c r="T1" s="24"/>
      <c r="AJ1" s="1" t="s">
        <v>0</v>
      </c>
      <c r="AK1" s="1" t="s">
        <v>1</v>
      </c>
      <c r="AL1" s="1" t="s">
        <v>23</v>
      </c>
      <c r="AM1" s="1" t="s">
        <v>2</v>
      </c>
      <c r="AN1" s="1" t="s">
        <v>3</v>
      </c>
      <c r="AO1" s="1" t="s">
        <v>4</v>
      </c>
      <c r="AP1" s="1" t="s">
        <v>5</v>
      </c>
      <c r="AQ1" s="1" t="s">
        <v>6</v>
      </c>
    </row>
    <row r="2" spans="2:44" x14ac:dyDescent="0.35">
      <c r="B2" s="1" t="s">
        <v>24</v>
      </c>
      <c r="C2" s="1" t="s">
        <v>0</v>
      </c>
      <c r="D2" s="1" t="s">
        <v>1</v>
      </c>
      <c r="E2" s="1" t="s">
        <v>23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L2" s="1" t="s">
        <v>18</v>
      </c>
      <c r="M2" s="1" t="s">
        <v>0</v>
      </c>
      <c r="N2" s="1" t="s">
        <v>1</v>
      </c>
      <c r="O2" s="1" t="s">
        <v>23</v>
      </c>
      <c r="P2" s="1" t="s">
        <v>2</v>
      </c>
      <c r="Q2" s="1" t="s">
        <v>3</v>
      </c>
      <c r="R2" s="1" t="s">
        <v>4</v>
      </c>
      <c r="S2" s="1" t="s">
        <v>5</v>
      </c>
      <c r="T2" s="1" t="s">
        <v>6</v>
      </c>
      <c r="V2" s="17" t="s">
        <v>10</v>
      </c>
      <c r="W2" s="17" t="s">
        <v>11</v>
      </c>
      <c r="X2" s="17" t="s">
        <v>12</v>
      </c>
      <c r="Y2" s="17" t="s">
        <v>14</v>
      </c>
      <c r="Z2" s="17" t="s">
        <v>44</v>
      </c>
      <c r="AA2" s="17" t="s">
        <v>45</v>
      </c>
      <c r="AI2" s="1" t="s">
        <v>15</v>
      </c>
      <c r="AJ2" s="1">
        <f t="shared" ref="AJ2:AQ2" si="0">+SUM(C3:C13)</f>
        <v>0</v>
      </c>
      <c r="AK2" s="1">
        <f t="shared" si="0"/>
        <v>0</v>
      </c>
      <c r="AL2" s="1">
        <f t="shared" si="0"/>
        <v>18</v>
      </c>
      <c r="AM2" s="1">
        <f t="shared" si="0"/>
        <v>15</v>
      </c>
      <c r="AN2" s="1">
        <f t="shared" si="0"/>
        <v>0</v>
      </c>
      <c r="AO2" s="1">
        <f t="shared" si="0"/>
        <v>0</v>
      </c>
      <c r="AP2" s="1">
        <f t="shared" si="0"/>
        <v>0</v>
      </c>
      <c r="AQ2" s="1">
        <f t="shared" si="0"/>
        <v>0</v>
      </c>
    </row>
    <row r="3" spans="2:44" x14ac:dyDescent="0.35">
      <c r="B3" s="1" t="s">
        <v>0</v>
      </c>
      <c r="C3" s="1"/>
      <c r="D3" s="1"/>
      <c r="E3" s="1"/>
      <c r="F3" s="1">
        <v>10</v>
      </c>
      <c r="G3" s="1"/>
      <c r="H3" s="1"/>
      <c r="I3" s="1"/>
      <c r="J3" s="1"/>
      <c r="L3" s="1" t="s">
        <v>0</v>
      </c>
      <c r="M3" s="1"/>
      <c r="N3" s="1"/>
      <c r="O3" s="1"/>
      <c r="P3" s="1"/>
      <c r="Q3" s="1"/>
      <c r="R3" s="1"/>
      <c r="S3" s="1"/>
      <c r="T3" s="1"/>
      <c r="V3" s="17">
        <v>15</v>
      </c>
      <c r="W3" s="17">
        <v>15</v>
      </c>
      <c r="X3" s="17">
        <v>0.5</v>
      </c>
      <c r="Y3" s="18">
        <v>0.95</v>
      </c>
      <c r="Z3" s="17">
        <v>15</v>
      </c>
      <c r="AA3" s="17">
        <v>250</v>
      </c>
      <c r="AI3" s="1" t="s">
        <v>16</v>
      </c>
      <c r="AJ3" s="1">
        <f>+SUM(C3:J3)</f>
        <v>10</v>
      </c>
      <c r="AK3" s="1">
        <f>+SUM(C4:J4)</f>
        <v>5</v>
      </c>
      <c r="AL3" s="1">
        <f>+SUM(C5:J5)</f>
        <v>0</v>
      </c>
      <c r="AM3" s="1">
        <f>+SUM(C6:J6)</f>
        <v>0</v>
      </c>
      <c r="AN3" s="1">
        <f>+SUM(C7:J7)</f>
        <v>15</v>
      </c>
      <c r="AO3" s="1">
        <f>+SUM(C8:J8)</f>
        <v>3</v>
      </c>
      <c r="AP3" s="1">
        <f>+SUM(C9:J9)</f>
        <v>0</v>
      </c>
      <c r="AQ3" s="1">
        <f>+SUM(C10:J10)</f>
        <v>0</v>
      </c>
    </row>
    <row r="4" spans="2:44" x14ac:dyDescent="0.35">
      <c r="B4" s="1" t="s">
        <v>1</v>
      </c>
      <c r="C4" s="1"/>
      <c r="D4" s="1"/>
      <c r="E4" s="1"/>
      <c r="F4" s="1">
        <v>5</v>
      </c>
      <c r="G4" s="1"/>
      <c r="H4" s="1"/>
      <c r="I4" s="1"/>
      <c r="J4" s="1"/>
      <c r="L4" s="1" t="s">
        <v>1</v>
      </c>
      <c r="M4" s="1"/>
      <c r="N4" s="1"/>
      <c r="O4" s="1"/>
      <c r="P4" s="1"/>
      <c r="Q4" s="1"/>
      <c r="R4" s="1"/>
      <c r="S4" s="1"/>
      <c r="T4" s="1"/>
      <c r="AI4" s="1" t="s">
        <v>17</v>
      </c>
      <c r="AJ4" s="1">
        <f>+AJ2-AJ3</f>
        <v>-10</v>
      </c>
      <c r="AK4" s="1">
        <f t="shared" ref="AK4:AQ4" si="1">+AK2-AK3</f>
        <v>-5</v>
      </c>
      <c r="AL4" s="1">
        <f t="shared" si="1"/>
        <v>18</v>
      </c>
      <c r="AM4" s="1">
        <f t="shared" si="1"/>
        <v>15</v>
      </c>
      <c r="AN4" s="1">
        <f t="shared" si="1"/>
        <v>-15</v>
      </c>
      <c r="AO4" s="1">
        <f t="shared" si="1"/>
        <v>-3</v>
      </c>
      <c r="AP4" s="1">
        <f t="shared" si="1"/>
        <v>0</v>
      </c>
      <c r="AQ4" s="1">
        <f t="shared" si="1"/>
        <v>0</v>
      </c>
      <c r="AR4" s="1">
        <f>SUM(AJ4:AQ4)</f>
        <v>0</v>
      </c>
    </row>
    <row r="5" spans="2:44" x14ac:dyDescent="0.35">
      <c r="B5" s="1" t="s">
        <v>23</v>
      </c>
      <c r="C5" s="1"/>
      <c r="D5" s="1"/>
      <c r="E5" s="1"/>
      <c r="F5" s="1"/>
      <c r="G5" s="1"/>
      <c r="H5" s="1"/>
      <c r="I5" s="1"/>
      <c r="J5" s="1"/>
      <c r="L5" s="1" t="s">
        <v>23</v>
      </c>
      <c r="M5" s="1"/>
      <c r="N5" s="1"/>
      <c r="O5" s="1"/>
      <c r="P5" s="1"/>
      <c r="Q5" s="1">
        <v>15</v>
      </c>
      <c r="R5" s="1">
        <v>3</v>
      </c>
      <c r="S5" s="1"/>
      <c r="T5" s="1"/>
      <c r="V5" t="s">
        <v>48</v>
      </c>
      <c r="W5">
        <f>CEILING(W6,1)</f>
        <v>4</v>
      </c>
      <c r="X5" t="s">
        <v>41</v>
      </c>
    </row>
    <row r="6" spans="2:44" x14ac:dyDescent="0.35">
      <c r="B6" s="1" t="s">
        <v>2</v>
      </c>
      <c r="C6" s="1"/>
      <c r="D6" s="1"/>
      <c r="E6" s="1"/>
      <c r="F6" s="1"/>
      <c r="G6" s="1"/>
      <c r="H6" s="1"/>
      <c r="I6" s="1"/>
      <c r="J6" s="1"/>
      <c r="L6" s="1" t="s">
        <v>2</v>
      </c>
      <c r="M6" s="1">
        <v>10</v>
      </c>
      <c r="N6" s="1">
        <v>5</v>
      </c>
      <c r="O6" s="1"/>
      <c r="P6" s="1"/>
      <c r="Q6" s="1"/>
      <c r="R6" s="1"/>
      <c r="S6" s="1"/>
      <c r="T6" s="1"/>
      <c r="V6" t="s">
        <v>49</v>
      </c>
      <c r="W6" s="16">
        <f>+W7/(Y3)</f>
        <v>3.6578947368421049</v>
      </c>
      <c r="AI6" t="s">
        <v>43</v>
      </c>
      <c r="AJ6">
        <f>SUM(M3:T3)</f>
        <v>0</v>
      </c>
      <c r="AK6">
        <f>SUM(M4:T4)</f>
        <v>0</v>
      </c>
      <c r="AL6">
        <f>SUM(M5:T5)</f>
        <v>18</v>
      </c>
      <c r="AM6">
        <f>SUM(M6:T6)</f>
        <v>15</v>
      </c>
      <c r="AN6">
        <f>SUM(M7:T7)</f>
        <v>0</v>
      </c>
      <c r="AO6">
        <f>SUM(M8:T8)</f>
        <v>0</v>
      </c>
      <c r="AP6">
        <f>SUM(M9:T9)</f>
        <v>0</v>
      </c>
      <c r="AQ6">
        <f>SUM(M10:T10)</f>
        <v>0</v>
      </c>
    </row>
    <row r="7" spans="2:44" x14ac:dyDescent="0.35">
      <c r="B7" s="1" t="s">
        <v>3</v>
      </c>
      <c r="C7" s="1"/>
      <c r="D7" s="1"/>
      <c r="E7" s="1">
        <v>15</v>
      </c>
      <c r="F7" s="1"/>
      <c r="G7" s="1"/>
      <c r="H7" s="1"/>
      <c r="I7" s="1"/>
      <c r="J7" s="1"/>
      <c r="L7" s="1" t="s">
        <v>3</v>
      </c>
      <c r="M7" s="1"/>
      <c r="N7" s="1"/>
      <c r="O7" s="1"/>
      <c r="P7" s="1"/>
      <c r="Q7" s="1"/>
      <c r="R7" s="1"/>
      <c r="S7" s="1"/>
      <c r="T7" s="1"/>
      <c r="V7" t="s">
        <v>46</v>
      </c>
      <c r="W7" s="16">
        <f>+W8+W9</f>
        <v>3.4749999999999996</v>
      </c>
      <c r="X7" t="s">
        <v>7</v>
      </c>
      <c r="AI7" s="17" t="s">
        <v>20</v>
      </c>
      <c r="AJ7" s="1" t="s">
        <v>0</v>
      </c>
      <c r="AK7" s="1" t="s">
        <v>1</v>
      </c>
      <c r="AL7" s="1" t="s">
        <v>23</v>
      </c>
      <c r="AM7" s="1" t="s">
        <v>2</v>
      </c>
      <c r="AN7" s="1" t="s">
        <v>3</v>
      </c>
      <c r="AO7" s="1" t="s">
        <v>4</v>
      </c>
      <c r="AP7" s="1" t="s">
        <v>5</v>
      </c>
      <c r="AQ7" s="1" t="s">
        <v>6</v>
      </c>
    </row>
    <row r="8" spans="2:44" x14ac:dyDescent="0.35">
      <c r="B8" s="1" t="s">
        <v>4</v>
      </c>
      <c r="C8" s="1"/>
      <c r="D8" s="1"/>
      <c r="E8" s="1">
        <v>3</v>
      </c>
      <c r="F8" s="1"/>
      <c r="G8" s="1"/>
      <c r="H8" s="1"/>
      <c r="I8" s="1"/>
      <c r="J8" s="1"/>
      <c r="L8" s="1" t="s">
        <v>4</v>
      </c>
      <c r="M8" s="1"/>
      <c r="N8" s="1"/>
      <c r="O8" s="1"/>
      <c r="P8" s="1"/>
      <c r="Q8" s="1"/>
      <c r="R8" s="1"/>
      <c r="S8" s="1"/>
      <c r="T8" s="1"/>
      <c r="V8" t="s">
        <v>47</v>
      </c>
      <c r="W8" s="16">
        <f>+SUMPRODUCT(C3:J13,C29:J39)/3600</f>
        <v>1.8194444444444444</v>
      </c>
      <c r="X8" t="s">
        <v>7</v>
      </c>
      <c r="Y8" s="22">
        <f>+W8*3600</f>
        <v>6550</v>
      </c>
      <c r="Z8" t="s">
        <v>22</v>
      </c>
      <c r="AJ8">
        <f t="shared" ref="AJ8:AK8" si="2">IF(AJ4&gt;0,AJ4,0)</f>
        <v>0</v>
      </c>
      <c r="AK8">
        <f t="shared" si="2"/>
        <v>0</v>
      </c>
      <c r="AL8">
        <f>IF(AL4&gt;0,AL4,0)</f>
        <v>18</v>
      </c>
      <c r="AM8">
        <f t="shared" ref="AM8:AQ8" si="3">IF(AM4&gt;0,AM4,0)</f>
        <v>15</v>
      </c>
      <c r="AN8">
        <f t="shared" si="3"/>
        <v>0</v>
      </c>
      <c r="AO8">
        <f t="shared" si="3"/>
        <v>0</v>
      </c>
      <c r="AP8">
        <f t="shared" si="3"/>
        <v>0</v>
      </c>
      <c r="AQ8">
        <f t="shared" si="3"/>
        <v>0</v>
      </c>
    </row>
    <row r="9" spans="2:44" x14ac:dyDescent="0.35">
      <c r="B9" s="1" t="s">
        <v>5</v>
      </c>
      <c r="C9" s="1"/>
      <c r="D9" s="1"/>
      <c r="E9" s="1"/>
      <c r="F9" s="1"/>
      <c r="G9" s="1"/>
      <c r="H9" s="1"/>
      <c r="I9" s="1"/>
      <c r="J9" s="1"/>
      <c r="L9" s="1" t="s">
        <v>5</v>
      </c>
      <c r="M9" s="1"/>
      <c r="N9" s="1"/>
      <c r="O9" s="1"/>
      <c r="P9" s="1"/>
      <c r="Q9" s="1"/>
      <c r="R9" s="1"/>
      <c r="S9" s="1"/>
      <c r="T9" s="1"/>
      <c r="V9" t="s">
        <v>9</v>
      </c>
      <c r="W9" s="16">
        <f>+SUMPRODUCT(M3:T13,M29:T39)/3600</f>
        <v>1.6555555555555554</v>
      </c>
      <c r="X9" t="s">
        <v>7</v>
      </c>
      <c r="Y9">
        <f>+W9*3600</f>
        <v>5960</v>
      </c>
      <c r="Z9" t="s">
        <v>22</v>
      </c>
      <c r="AJ9" t="str">
        <f>IF(AJ8=AJ6,"OK","ATT")</f>
        <v>OK</v>
      </c>
      <c r="AK9" t="str">
        <f t="shared" ref="AK9:AQ9" si="4">IF(AK8=AK6,"OK","ATT")</f>
        <v>OK</v>
      </c>
      <c r="AL9" t="str">
        <f t="shared" si="4"/>
        <v>OK</v>
      </c>
      <c r="AM9" t="str">
        <f t="shared" si="4"/>
        <v>OK</v>
      </c>
      <c r="AN9" t="str">
        <f t="shared" si="4"/>
        <v>OK</v>
      </c>
      <c r="AO9" t="str">
        <f t="shared" si="4"/>
        <v>OK</v>
      </c>
      <c r="AP9" t="str">
        <f t="shared" si="4"/>
        <v>OK</v>
      </c>
      <c r="AQ9" t="str">
        <f t="shared" si="4"/>
        <v>OK</v>
      </c>
    </row>
    <row r="10" spans="2:44" x14ac:dyDescent="0.35">
      <c r="B10" s="1" t="s">
        <v>6</v>
      </c>
      <c r="C10" s="1"/>
      <c r="D10" s="1"/>
      <c r="E10" s="1"/>
      <c r="F10" s="1"/>
      <c r="G10" s="1"/>
      <c r="H10" s="1"/>
      <c r="I10" s="1"/>
      <c r="J10" s="1"/>
      <c r="L10" s="1" t="s">
        <v>6</v>
      </c>
      <c r="M10" s="1"/>
      <c r="N10" s="1"/>
      <c r="O10" s="1"/>
      <c r="P10" s="1"/>
      <c r="Q10" s="1"/>
      <c r="R10" s="1"/>
      <c r="S10" s="1"/>
      <c r="T10" s="1"/>
      <c r="V10" t="s">
        <v>21</v>
      </c>
      <c r="W10" s="19">
        <f>+((SUMPRODUCT(C3:J13,C16:J26)+SUMPRODUCT(M3:T13,M16:T26))/W5*Z3*AA3)/1000</f>
        <v>5400</v>
      </c>
      <c r="X10" t="s">
        <v>42</v>
      </c>
    </row>
    <row r="11" spans="2:44" x14ac:dyDescent="0.35">
      <c r="B11" s="1"/>
      <c r="C11" s="1"/>
      <c r="D11" s="1"/>
      <c r="E11" s="1"/>
      <c r="F11" s="1"/>
      <c r="G11" s="1"/>
      <c r="H11" s="1"/>
      <c r="I11" s="1"/>
      <c r="J11" s="1"/>
      <c r="L11" s="1"/>
      <c r="M11" s="1"/>
      <c r="N11" s="1"/>
      <c r="O11" s="1"/>
      <c r="P11" s="1"/>
      <c r="Q11" s="1"/>
      <c r="R11" s="1"/>
      <c r="S11" s="1"/>
      <c r="T11" s="1"/>
      <c r="AI11" s="17"/>
      <c r="AJ11" s="20">
        <f t="shared" ref="AJ11:AQ11" si="5">IF(AJ4&lt;0,-AJ4,0)</f>
        <v>10</v>
      </c>
      <c r="AK11" s="20">
        <f t="shared" si="5"/>
        <v>5</v>
      </c>
      <c r="AL11" s="20">
        <f t="shared" si="5"/>
        <v>0</v>
      </c>
      <c r="AM11" s="20">
        <f t="shared" si="5"/>
        <v>0</v>
      </c>
      <c r="AN11" s="20">
        <f t="shared" si="5"/>
        <v>15</v>
      </c>
      <c r="AO11" s="20">
        <f t="shared" si="5"/>
        <v>3</v>
      </c>
      <c r="AP11" s="20">
        <f t="shared" si="5"/>
        <v>0</v>
      </c>
      <c r="AQ11" s="20">
        <f t="shared" si="5"/>
        <v>0</v>
      </c>
    </row>
    <row r="12" spans="2:44" x14ac:dyDescent="0.35">
      <c r="B12" s="1"/>
      <c r="C12" s="1"/>
      <c r="D12" s="1"/>
      <c r="E12" s="1"/>
      <c r="F12" s="1"/>
      <c r="G12" s="1"/>
      <c r="H12" s="1"/>
      <c r="I12" s="1"/>
      <c r="J12" s="1"/>
      <c r="L12" s="1"/>
      <c r="M12" s="1"/>
      <c r="N12" s="1"/>
      <c r="O12" s="1"/>
      <c r="P12" s="1"/>
      <c r="Q12" s="1"/>
      <c r="R12" s="1"/>
      <c r="S12" s="1"/>
      <c r="T12" s="1"/>
      <c r="AI12" s="17" t="s">
        <v>19</v>
      </c>
      <c r="AJ12" s="1" t="s">
        <v>0</v>
      </c>
      <c r="AK12" s="1" t="s">
        <v>1</v>
      </c>
      <c r="AL12" s="1" t="s">
        <v>23</v>
      </c>
      <c r="AM12" s="1" t="s">
        <v>2</v>
      </c>
      <c r="AN12" s="1" t="s">
        <v>3</v>
      </c>
      <c r="AO12" s="1" t="s">
        <v>4</v>
      </c>
      <c r="AP12" s="1" t="s">
        <v>5</v>
      </c>
      <c r="AQ12" s="1" t="s">
        <v>6</v>
      </c>
    </row>
    <row r="13" spans="2:44" x14ac:dyDescent="0.35">
      <c r="B13" s="1"/>
      <c r="C13" s="1"/>
      <c r="D13" s="1"/>
      <c r="E13" s="1"/>
      <c r="F13" s="1"/>
      <c r="G13" s="1"/>
      <c r="H13" s="1"/>
      <c r="I13" s="1"/>
      <c r="J13" s="1"/>
      <c r="L13" s="1"/>
      <c r="M13" s="1"/>
      <c r="N13" s="1"/>
      <c r="O13" s="1"/>
      <c r="P13" s="1"/>
      <c r="Q13" s="1"/>
      <c r="R13" s="1"/>
      <c r="S13" s="1"/>
      <c r="T13" s="1"/>
      <c r="AJ13">
        <f>SUM(M3:M13)</f>
        <v>10</v>
      </c>
      <c r="AK13">
        <f t="shared" ref="AK13:AQ13" si="6">SUM(N3:N13)</f>
        <v>5</v>
      </c>
      <c r="AL13">
        <f t="shared" si="6"/>
        <v>0</v>
      </c>
      <c r="AM13">
        <f t="shared" si="6"/>
        <v>0</v>
      </c>
      <c r="AN13">
        <f t="shared" si="6"/>
        <v>15</v>
      </c>
      <c r="AO13">
        <f t="shared" si="6"/>
        <v>3</v>
      </c>
      <c r="AP13">
        <f t="shared" si="6"/>
        <v>0</v>
      </c>
      <c r="AQ13">
        <f t="shared" si="6"/>
        <v>0</v>
      </c>
    </row>
    <row r="14" spans="2:44" x14ac:dyDescent="0.35">
      <c r="AJ14" t="str">
        <f>IF(AJ13=AJ11,"OK","ATT")</f>
        <v>OK</v>
      </c>
      <c r="AK14" t="str">
        <f t="shared" ref="AK14:AQ14" si="7">IF(AK13=AK11,"OK","ATT")</f>
        <v>OK</v>
      </c>
      <c r="AL14" t="str">
        <f t="shared" si="7"/>
        <v>OK</v>
      </c>
      <c r="AM14" t="str">
        <f t="shared" si="7"/>
        <v>OK</v>
      </c>
      <c r="AN14" t="str">
        <f t="shared" si="7"/>
        <v>OK</v>
      </c>
      <c r="AO14" t="str">
        <f t="shared" si="7"/>
        <v>OK</v>
      </c>
      <c r="AP14" t="str">
        <f t="shared" si="7"/>
        <v>OK</v>
      </c>
      <c r="AQ14" t="str">
        <f t="shared" si="7"/>
        <v>OK</v>
      </c>
    </row>
    <row r="15" spans="2:44" x14ac:dyDescent="0.35">
      <c r="B15" s="1" t="s">
        <v>13</v>
      </c>
      <c r="C15" s="1" t="s">
        <v>0</v>
      </c>
      <c r="D15" s="1" t="s">
        <v>1</v>
      </c>
      <c r="E15" s="1" t="s">
        <v>23</v>
      </c>
      <c r="F15" s="1" t="s">
        <v>2</v>
      </c>
      <c r="G15" s="1" t="s">
        <v>3</v>
      </c>
      <c r="H15" s="1" t="s">
        <v>4</v>
      </c>
      <c r="I15" s="1" t="s">
        <v>5</v>
      </c>
      <c r="J15" s="1" t="s">
        <v>6</v>
      </c>
      <c r="L15" s="1" t="s">
        <v>13</v>
      </c>
      <c r="M15" s="1" t="s">
        <v>0</v>
      </c>
      <c r="N15" s="1" t="s">
        <v>1</v>
      </c>
      <c r="O15" s="1" t="s">
        <v>23</v>
      </c>
      <c r="P15" s="1" t="s">
        <v>2</v>
      </c>
      <c r="Q15" s="1" t="s">
        <v>3</v>
      </c>
      <c r="R15" s="1" t="s">
        <v>4</v>
      </c>
      <c r="S15" s="1" t="s">
        <v>5</v>
      </c>
      <c r="T15" s="1" t="s">
        <v>6</v>
      </c>
    </row>
    <row r="16" spans="2:44" x14ac:dyDescent="0.35">
      <c r="B16" s="1" t="s">
        <v>0</v>
      </c>
      <c r="C16" s="1"/>
      <c r="D16" s="1"/>
      <c r="E16" s="1"/>
      <c r="F16" s="1">
        <v>100</v>
      </c>
      <c r="G16" s="1"/>
      <c r="H16" s="1"/>
      <c r="I16" s="1"/>
      <c r="J16" s="1"/>
      <c r="L16" s="1" t="s">
        <v>0</v>
      </c>
      <c r="M16" s="1"/>
      <c r="N16" s="1"/>
      <c r="O16" s="1"/>
      <c r="P16" s="1"/>
      <c r="Q16" s="1"/>
      <c r="R16" s="1"/>
      <c r="S16" s="1"/>
      <c r="T16" s="1"/>
    </row>
    <row r="17" spans="2:20" x14ac:dyDescent="0.35">
      <c r="B17" s="1" t="s">
        <v>1</v>
      </c>
      <c r="C17" s="1"/>
      <c r="D17" s="1"/>
      <c r="E17" s="1"/>
      <c r="F17" s="1">
        <v>140</v>
      </c>
      <c r="G17" s="1"/>
      <c r="H17" s="1"/>
      <c r="I17" s="1"/>
      <c r="J17" s="1"/>
      <c r="L17" s="1" t="s">
        <v>1</v>
      </c>
      <c r="M17" s="1"/>
      <c r="N17" s="1"/>
      <c r="O17" s="1"/>
      <c r="P17" s="1"/>
      <c r="Q17" s="1"/>
      <c r="R17" s="1"/>
      <c r="S17" s="1"/>
      <c r="T17" s="1"/>
    </row>
    <row r="18" spans="2:20" x14ac:dyDescent="0.35">
      <c r="B18" s="1" t="s">
        <v>23</v>
      </c>
      <c r="C18" s="1"/>
      <c r="D18" s="1"/>
      <c r="E18" s="1"/>
      <c r="F18" s="1"/>
      <c r="G18" s="1"/>
      <c r="H18" s="1"/>
      <c r="I18" s="1"/>
      <c r="J18" s="1"/>
      <c r="L18" s="1" t="s">
        <v>23</v>
      </c>
      <c r="M18" s="1"/>
      <c r="N18" s="1"/>
      <c r="O18" s="1"/>
      <c r="P18" s="1"/>
      <c r="Q18" s="1">
        <v>60</v>
      </c>
      <c r="R18" s="1">
        <v>60</v>
      </c>
      <c r="S18" s="1"/>
      <c r="T18" s="1"/>
    </row>
    <row r="19" spans="2:20" x14ac:dyDescent="0.35">
      <c r="B19" s="1" t="s">
        <v>2</v>
      </c>
      <c r="C19" s="1"/>
      <c r="D19" s="1"/>
      <c r="E19" s="1"/>
      <c r="F19" s="1"/>
      <c r="G19" s="1"/>
      <c r="H19" s="1"/>
      <c r="I19" s="1"/>
      <c r="J19" s="1"/>
      <c r="L19" s="1" t="s">
        <v>2</v>
      </c>
      <c r="M19" s="1">
        <v>140</v>
      </c>
      <c r="N19" s="1">
        <v>100</v>
      </c>
      <c r="O19" s="1"/>
      <c r="P19" s="1"/>
      <c r="Q19" s="1"/>
      <c r="R19" s="1"/>
      <c r="S19" s="1"/>
      <c r="T19" s="1"/>
    </row>
    <row r="20" spans="2:20" x14ac:dyDescent="0.35">
      <c r="B20" s="1" t="s">
        <v>3</v>
      </c>
      <c r="C20" s="1"/>
      <c r="D20" s="1"/>
      <c r="E20" s="1">
        <v>60</v>
      </c>
      <c r="F20" s="1"/>
      <c r="G20" s="1"/>
      <c r="H20" s="1"/>
      <c r="I20" s="1"/>
      <c r="J20" s="1"/>
      <c r="L20" s="1" t="s">
        <v>3</v>
      </c>
      <c r="M20" s="1"/>
      <c r="N20" s="1"/>
      <c r="O20" s="1"/>
      <c r="P20" s="1"/>
      <c r="Q20" s="1"/>
      <c r="R20" s="1"/>
      <c r="S20" s="1"/>
      <c r="T20" s="1"/>
    </row>
    <row r="21" spans="2:20" x14ac:dyDescent="0.35">
      <c r="B21" s="1" t="s">
        <v>4</v>
      </c>
      <c r="C21" s="1"/>
      <c r="D21" s="1"/>
      <c r="E21" s="1">
        <v>60</v>
      </c>
      <c r="F21" s="1"/>
      <c r="G21" s="1"/>
      <c r="H21" s="1"/>
      <c r="I21" s="1"/>
      <c r="J21" s="1"/>
      <c r="L21" s="1" t="s">
        <v>4</v>
      </c>
      <c r="M21" s="1"/>
      <c r="N21" s="1"/>
      <c r="O21" s="1"/>
      <c r="P21" s="1"/>
      <c r="Q21" s="1"/>
      <c r="R21" s="1"/>
      <c r="S21" s="1"/>
      <c r="T21" s="1"/>
    </row>
    <row r="22" spans="2:20" x14ac:dyDescent="0.35">
      <c r="B22" s="1" t="s">
        <v>5</v>
      </c>
      <c r="C22" s="1"/>
      <c r="D22" s="1"/>
      <c r="E22" s="1"/>
      <c r="F22" s="1"/>
      <c r="G22" s="1"/>
      <c r="H22" s="1"/>
      <c r="I22" s="1"/>
      <c r="J22" s="1"/>
      <c r="L22" s="1" t="s">
        <v>5</v>
      </c>
      <c r="M22" s="1"/>
      <c r="N22" s="1"/>
      <c r="O22" s="1"/>
      <c r="P22" s="1"/>
      <c r="Q22" s="1"/>
      <c r="R22" s="1"/>
      <c r="S22" s="1"/>
      <c r="T22" s="1"/>
    </row>
    <row r="23" spans="2:20" x14ac:dyDescent="0.35">
      <c r="B23" s="1" t="s">
        <v>6</v>
      </c>
      <c r="C23" s="1"/>
      <c r="D23" s="1"/>
      <c r="E23" s="1"/>
      <c r="F23" s="1"/>
      <c r="G23" s="1"/>
      <c r="H23" s="1"/>
      <c r="I23" s="1"/>
      <c r="J23" s="1"/>
      <c r="L23" s="1" t="s">
        <v>6</v>
      </c>
      <c r="M23" s="1"/>
      <c r="N23" s="1"/>
      <c r="O23" s="1"/>
      <c r="P23" s="1"/>
      <c r="Q23" s="1"/>
      <c r="R23" s="1"/>
      <c r="S23" s="1"/>
      <c r="T23" s="1"/>
    </row>
    <row r="24" spans="2:20" x14ac:dyDescent="0.35">
      <c r="B24" s="1"/>
      <c r="C24" s="1"/>
      <c r="D24" s="1"/>
      <c r="E24" s="1"/>
      <c r="F24" s="1"/>
      <c r="G24" s="1"/>
      <c r="H24" s="1"/>
      <c r="I24" s="1"/>
      <c r="J24" s="1"/>
      <c r="L24" s="1"/>
      <c r="M24" s="1"/>
      <c r="N24" s="1"/>
      <c r="O24" s="1"/>
      <c r="P24" s="1"/>
      <c r="Q24" s="1"/>
      <c r="R24" s="1"/>
      <c r="S24" s="1"/>
      <c r="T24" s="1"/>
    </row>
    <row r="25" spans="2:20" x14ac:dyDescent="0.35">
      <c r="B25" s="1"/>
      <c r="C25" s="1"/>
      <c r="D25" s="1"/>
      <c r="E25" s="1"/>
      <c r="F25" s="1"/>
      <c r="G25" s="1"/>
      <c r="H25" s="1"/>
      <c r="I25" s="1"/>
      <c r="J25" s="1"/>
      <c r="L25" s="1"/>
      <c r="M25" s="1"/>
      <c r="N25" s="1"/>
      <c r="O25" s="1"/>
      <c r="P25" s="1"/>
      <c r="Q25" s="1"/>
      <c r="R25" s="1"/>
      <c r="S25" s="1"/>
      <c r="T25" s="1"/>
    </row>
    <row r="26" spans="2:20" x14ac:dyDescent="0.35">
      <c r="B26" s="1"/>
      <c r="C26" s="1"/>
      <c r="D26" s="1"/>
      <c r="E26" s="1"/>
      <c r="F26" s="1"/>
      <c r="G26" s="1"/>
      <c r="H26" s="1"/>
      <c r="I26" s="1"/>
      <c r="J26" s="1"/>
      <c r="L26" s="1"/>
      <c r="M26" s="1"/>
      <c r="N26" s="1"/>
      <c r="O26" s="1"/>
      <c r="P26" s="1"/>
      <c r="Q26" s="1"/>
      <c r="R26" s="1"/>
      <c r="S26" s="1"/>
      <c r="T26" s="1"/>
    </row>
    <row r="28" spans="2:20" x14ac:dyDescent="0.35">
      <c r="B28" s="1" t="s">
        <v>25</v>
      </c>
      <c r="C28" s="1" t="s">
        <v>0</v>
      </c>
      <c r="D28" s="1" t="s">
        <v>1</v>
      </c>
      <c r="E28" s="1" t="s">
        <v>23</v>
      </c>
      <c r="F28" s="1" t="s">
        <v>2</v>
      </c>
      <c r="G28" s="1" t="s">
        <v>3</v>
      </c>
      <c r="H28" s="1" t="s">
        <v>4</v>
      </c>
      <c r="I28" s="1" t="s">
        <v>5</v>
      </c>
      <c r="J28" s="1" t="s">
        <v>6</v>
      </c>
      <c r="L28" s="1" t="s">
        <v>28</v>
      </c>
      <c r="M28" s="1" t="s">
        <v>0</v>
      </c>
      <c r="N28" s="1" t="s">
        <v>1</v>
      </c>
      <c r="O28" s="1" t="s">
        <v>23</v>
      </c>
      <c r="P28" s="1" t="s">
        <v>2</v>
      </c>
      <c r="Q28" s="1" t="s">
        <v>3</v>
      </c>
      <c r="R28" s="1" t="s">
        <v>4</v>
      </c>
      <c r="S28" s="1" t="s">
        <v>5</v>
      </c>
      <c r="T28" s="1" t="s">
        <v>6</v>
      </c>
    </row>
    <row r="29" spans="2:20" x14ac:dyDescent="0.35">
      <c r="B29" s="1" t="s">
        <v>0</v>
      </c>
      <c r="C29" s="21" t="str">
        <f t="shared" ref="C29:J39" si="8">+IF(C3=0,"",($V$3+$W$3+C16/$X$3))</f>
        <v/>
      </c>
      <c r="D29" s="21" t="str">
        <f t="shared" si="8"/>
        <v/>
      </c>
      <c r="E29" s="21" t="str">
        <f t="shared" si="8"/>
        <v/>
      </c>
      <c r="F29" s="21">
        <f>+IF(F3=0,"",($V$3+$W$3+F16/$X$3))</f>
        <v>230</v>
      </c>
      <c r="G29" s="21" t="str">
        <f t="shared" ref="G29:J29" si="9">+IF(G3=0,"",($V$3+$W$3+G16/$X$3))</f>
        <v/>
      </c>
      <c r="H29" s="21" t="str">
        <f t="shared" si="9"/>
        <v/>
      </c>
      <c r="I29" s="21" t="str">
        <f t="shared" si="9"/>
        <v/>
      </c>
      <c r="J29" s="21" t="str">
        <f t="shared" si="9"/>
        <v/>
      </c>
      <c r="L29" s="1" t="s">
        <v>0</v>
      </c>
      <c r="M29" s="21" t="str">
        <f>+IF(M3=0,"",(M16/$X$3))</f>
        <v/>
      </c>
      <c r="N29" s="21" t="str">
        <f t="shared" ref="N29:T29" si="10">+IF(N3=0,"",(N16/$X$3))</f>
        <v/>
      </c>
      <c r="O29" s="21" t="str">
        <f t="shared" si="10"/>
        <v/>
      </c>
      <c r="P29" s="21" t="str">
        <f t="shared" si="10"/>
        <v/>
      </c>
      <c r="Q29" s="21" t="str">
        <f t="shared" si="10"/>
        <v/>
      </c>
      <c r="R29" s="21" t="str">
        <f t="shared" si="10"/>
        <v/>
      </c>
      <c r="S29" s="21" t="str">
        <f t="shared" si="10"/>
        <v/>
      </c>
      <c r="T29" s="21" t="str">
        <f t="shared" si="10"/>
        <v/>
      </c>
    </row>
    <row r="30" spans="2:20" x14ac:dyDescent="0.35">
      <c r="B30" s="1" t="s">
        <v>1</v>
      </c>
      <c r="C30" s="21" t="str">
        <f t="shared" si="8"/>
        <v/>
      </c>
      <c r="D30" s="21" t="str">
        <f t="shared" si="8"/>
        <v/>
      </c>
      <c r="E30" s="21" t="str">
        <f t="shared" si="8"/>
        <v/>
      </c>
      <c r="F30" s="21">
        <f t="shared" si="8"/>
        <v>310</v>
      </c>
      <c r="G30" s="21" t="str">
        <f t="shared" si="8"/>
        <v/>
      </c>
      <c r="H30" s="21" t="str">
        <f t="shared" si="8"/>
        <v/>
      </c>
      <c r="I30" s="21" t="str">
        <f t="shared" si="8"/>
        <v/>
      </c>
      <c r="J30" s="21" t="str">
        <f t="shared" si="8"/>
        <v/>
      </c>
      <c r="L30" s="1" t="s">
        <v>1</v>
      </c>
      <c r="M30" s="21" t="str">
        <f t="shared" ref="M30:T39" si="11">+IF(M4=0,"",(M17/$X$3))</f>
        <v/>
      </c>
      <c r="N30" s="21" t="str">
        <f t="shared" si="11"/>
        <v/>
      </c>
      <c r="O30" s="21" t="str">
        <f t="shared" si="11"/>
        <v/>
      </c>
      <c r="P30" s="21" t="str">
        <f t="shared" si="11"/>
        <v/>
      </c>
      <c r="Q30" s="21" t="str">
        <f t="shared" si="11"/>
        <v/>
      </c>
      <c r="R30" s="21" t="str">
        <f t="shared" si="11"/>
        <v/>
      </c>
      <c r="S30" s="21" t="str">
        <f t="shared" si="11"/>
        <v/>
      </c>
      <c r="T30" s="21" t="str">
        <f t="shared" si="11"/>
        <v/>
      </c>
    </row>
    <row r="31" spans="2:20" x14ac:dyDescent="0.35">
      <c r="B31" s="1" t="s">
        <v>23</v>
      </c>
      <c r="C31" s="21" t="str">
        <f t="shared" si="8"/>
        <v/>
      </c>
      <c r="D31" s="21" t="str">
        <f t="shared" si="8"/>
        <v/>
      </c>
      <c r="E31" s="21" t="str">
        <f t="shared" si="8"/>
        <v/>
      </c>
      <c r="F31" s="21" t="str">
        <f t="shared" si="8"/>
        <v/>
      </c>
      <c r="G31" s="21" t="str">
        <f t="shared" si="8"/>
        <v/>
      </c>
      <c r="H31" s="21" t="str">
        <f t="shared" si="8"/>
        <v/>
      </c>
      <c r="I31" s="21" t="str">
        <f t="shared" si="8"/>
        <v/>
      </c>
      <c r="J31" s="21" t="str">
        <f t="shared" si="8"/>
        <v/>
      </c>
      <c r="L31" s="1" t="s">
        <v>23</v>
      </c>
      <c r="M31" s="21" t="str">
        <f t="shared" si="11"/>
        <v/>
      </c>
      <c r="N31" s="21" t="str">
        <f t="shared" si="11"/>
        <v/>
      </c>
      <c r="O31" s="21" t="str">
        <f t="shared" si="11"/>
        <v/>
      </c>
      <c r="P31" s="21" t="str">
        <f t="shared" si="11"/>
        <v/>
      </c>
      <c r="Q31" s="21">
        <f t="shared" si="11"/>
        <v>120</v>
      </c>
      <c r="R31" s="21">
        <f t="shared" si="11"/>
        <v>120</v>
      </c>
      <c r="S31" s="21" t="str">
        <f t="shared" si="11"/>
        <v/>
      </c>
      <c r="T31" s="21" t="str">
        <f t="shared" si="11"/>
        <v/>
      </c>
    </row>
    <row r="32" spans="2:20" x14ac:dyDescent="0.35">
      <c r="B32" s="1" t="s">
        <v>2</v>
      </c>
      <c r="C32" s="21" t="str">
        <f t="shared" si="8"/>
        <v/>
      </c>
      <c r="D32" s="21" t="str">
        <f t="shared" si="8"/>
        <v/>
      </c>
      <c r="E32" s="21" t="str">
        <f t="shared" si="8"/>
        <v/>
      </c>
      <c r="F32" s="21" t="str">
        <f t="shared" si="8"/>
        <v/>
      </c>
      <c r="G32" s="21" t="str">
        <f t="shared" si="8"/>
        <v/>
      </c>
      <c r="H32" s="21" t="str">
        <f t="shared" si="8"/>
        <v/>
      </c>
      <c r="I32" s="21" t="str">
        <f t="shared" si="8"/>
        <v/>
      </c>
      <c r="J32" s="21" t="str">
        <f t="shared" si="8"/>
        <v/>
      </c>
      <c r="L32" s="1" t="s">
        <v>2</v>
      </c>
      <c r="M32" s="21">
        <f t="shared" si="11"/>
        <v>280</v>
      </c>
      <c r="N32" s="21">
        <f t="shared" si="11"/>
        <v>200</v>
      </c>
      <c r="O32" s="21" t="str">
        <f t="shared" si="11"/>
        <v/>
      </c>
      <c r="P32" s="21" t="str">
        <f t="shared" si="11"/>
        <v/>
      </c>
      <c r="Q32" s="21" t="str">
        <f t="shared" si="11"/>
        <v/>
      </c>
      <c r="R32" s="21" t="str">
        <f t="shared" si="11"/>
        <v/>
      </c>
      <c r="S32" s="21" t="str">
        <f t="shared" si="11"/>
        <v/>
      </c>
      <c r="T32" s="21" t="str">
        <f t="shared" si="11"/>
        <v/>
      </c>
    </row>
    <row r="33" spans="2:20" x14ac:dyDescent="0.35">
      <c r="B33" s="1" t="s">
        <v>3</v>
      </c>
      <c r="C33" s="21" t="str">
        <f t="shared" si="8"/>
        <v/>
      </c>
      <c r="D33" s="21" t="str">
        <f t="shared" si="8"/>
        <v/>
      </c>
      <c r="E33" s="21">
        <f t="shared" si="8"/>
        <v>150</v>
      </c>
      <c r="F33" s="21" t="str">
        <f t="shared" si="8"/>
        <v/>
      </c>
      <c r="G33" s="21" t="str">
        <f t="shared" si="8"/>
        <v/>
      </c>
      <c r="H33" s="21" t="str">
        <f t="shared" si="8"/>
        <v/>
      </c>
      <c r="I33" s="21" t="str">
        <f t="shared" si="8"/>
        <v/>
      </c>
      <c r="J33" s="21" t="str">
        <f t="shared" si="8"/>
        <v/>
      </c>
      <c r="L33" s="1" t="s">
        <v>3</v>
      </c>
      <c r="M33" s="21" t="str">
        <f t="shared" si="11"/>
        <v/>
      </c>
      <c r="N33" s="21" t="str">
        <f t="shared" si="11"/>
        <v/>
      </c>
      <c r="O33" s="21" t="str">
        <f t="shared" si="11"/>
        <v/>
      </c>
      <c r="P33" s="21" t="str">
        <f t="shared" si="11"/>
        <v/>
      </c>
      <c r="Q33" s="21" t="str">
        <f t="shared" si="11"/>
        <v/>
      </c>
      <c r="R33" s="21" t="str">
        <f t="shared" si="11"/>
        <v/>
      </c>
      <c r="S33" s="21" t="str">
        <f t="shared" si="11"/>
        <v/>
      </c>
      <c r="T33" s="21" t="str">
        <f t="shared" si="11"/>
        <v/>
      </c>
    </row>
    <row r="34" spans="2:20" x14ac:dyDescent="0.35">
      <c r="B34" s="1" t="s">
        <v>4</v>
      </c>
      <c r="C34" s="21" t="str">
        <f t="shared" si="8"/>
        <v/>
      </c>
      <c r="D34" s="21" t="str">
        <f t="shared" si="8"/>
        <v/>
      </c>
      <c r="E34" s="21">
        <f t="shared" si="8"/>
        <v>150</v>
      </c>
      <c r="F34" s="21" t="str">
        <f t="shared" si="8"/>
        <v/>
      </c>
      <c r="G34" s="21" t="str">
        <f t="shared" si="8"/>
        <v/>
      </c>
      <c r="H34" s="21" t="str">
        <f t="shared" si="8"/>
        <v/>
      </c>
      <c r="I34" s="21" t="str">
        <f t="shared" si="8"/>
        <v/>
      </c>
      <c r="J34" s="21" t="str">
        <f t="shared" si="8"/>
        <v/>
      </c>
      <c r="L34" s="1" t="s">
        <v>4</v>
      </c>
      <c r="M34" s="21" t="str">
        <f t="shared" si="11"/>
        <v/>
      </c>
      <c r="N34" s="21" t="str">
        <f t="shared" si="11"/>
        <v/>
      </c>
      <c r="O34" s="21" t="str">
        <f t="shared" si="11"/>
        <v/>
      </c>
      <c r="P34" s="21" t="str">
        <f t="shared" si="11"/>
        <v/>
      </c>
      <c r="Q34" s="21" t="str">
        <f t="shared" si="11"/>
        <v/>
      </c>
      <c r="R34" s="21" t="str">
        <f t="shared" si="11"/>
        <v/>
      </c>
      <c r="S34" s="21" t="str">
        <f t="shared" si="11"/>
        <v/>
      </c>
      <c r="T34" s="21" t="str">
        <f t="shared" si="11"/>
        <v/>
      </c>
    </row>
    <row r="35" spans="2:20" x14ac:dyDescent="0.35">
      <c r="B35" s="1" t="s">
        <v>5</v>
      </c>
      <c r="C35" s="21" t="str">
        <f t="shared" si="8"/>
        <v/>
      </c>
      <c r="D35" s="21" t="str">
        <f t="shared" si="8"/>
        <v/>
      </c>
      <c r="E35" s="21" t="str">
        <f t="shared" si="8"/>
        <v/>
      </c>
      <c r="F35" s="21" t="str">
        <f t="shared" si="8"/>
        <v/>
      </c>
      <c r="G35" s="21" t="str">
        <f t="shared" si="8"/>
        <v/>
      </c>
      <c r="H35" s="21" t="str">
        <f t="shared" si="8"/>
        <v/>
      </c>
      <c r="I35" s="21" t="str">
        <f t="shared" si="8"/>
        <v/>
      </c>
      <c r="J35" s="21" t="str">
        <f t="shared" si="8"/>
        <v/>
      </c>
      <c r="L35" s="1" t="s">
        <v>5</v>
      </c>
      <c r="M35" s="21" t="str">
        <f t="shared" si="11"/>
        <v/>
      </c>
      <c r="N35" s="21" t="str">
        <f t="shared" si="11"/>
        <v/>
      </c>
      <c r="O35" s="21" t="str">
        <f t="shared" si="11"/>
        <v/>
      </c>
      <c r="P35" s="21" t="str">
        <f t="shared" si="11"/>
        <v/>
      </c>
      <c r="Q35" s="21" t="str">
        <f t="shared" si="11"/>
        <v/>
      </c>
      <c r="R35" s="21" t="str">
        <f t="shared" si="11"/>
        <v/>
      </c>
      <c r="S35" s="21" t="str">
        <f t="shared" si="11"/>
        <v/>
      </c>
      <c r="T35" s="21" t="str">
        <f t="shared" si="11"/>
        <v/>
      </c>
    </row>
    <row r="36" spans="2:20" x14ac:dyDescent="0.35">
      <c r="B36" s="1" t="s">
        <v>6</v>
      </c>
      <c r="C36" s="21" t="str">
        <f t="shared" si="8"/>
        <v/>
      </c>
      <c r="D36" s="21" t="str">
        <f t="shared" si="8"/>
        <v/>
      </c>
      <c r="E36" s="21" t="str">
        <f t="shared" si="8"/>
        <v/>
      </c>
      <c r="F36" s="21" t="str">
        <f t="shared" si="8"/>
        <v/>
      </c>
      <c r="G36" s="21" t="str">
        <f t="shared" si="8"/>
        <v/>
      </c>
      <c r="H36" s="21" t="str">
        <f t="shared" si="8"/>
        <v/>
      </c>
      <c r="I36" s="21" t="str">
        <f t="shared" si="8"/>
        <v/>
      </c>
      <c r="J36" s="21" t="str">
        <f t="shared" si="8"/>
        <v/>
      </c>
      <c r="L36" s="1" t="s">
        <v>6</v>
      </c>
      <c r="M36" s="21" t="str">
        <f t="shared" si="11"/>
        <v/>
      </c>
      <c r="N36" s="21" t="str">
        <f t="shared" si="11"/>
        <v/>
      </c>
      <c r="O36" s="21" t="str">
        <f t="shared" si="11"/>
        <v/>
      </c>
      <c r="P36" s="21" t="str">
        <f t="shared" si="11"/>
        <v/>
      </c>
      <c r="Q36" s="21" t="str">
        <f t="shared" si="11"/>
        <v/>
      </c>
      <c r="R36" s="21" t="str">
        <f t="shared" si="11"/>
        <v/>
      </c>
      <c r="S36" s="21" t="str">
        <f t="shared" si="11"/>
        <v/>
      </c>
      <c r="T36" s="21" t="str">
        <f t="shared" si="11"/>
        <v/>
      </c>
    </row>
    <row r="37" spans="2:20" x14ac:dyDescent="0.35">
      <c r="B37" s="1"/>
      <c r="C37" s="21" t="str">
        <f t="shared" si="8"/>
        <v/>
      </c>
      <c r="D37" s="21" t="str">
        <f t="shared" si="8"/>
        <v/>
      </c>
      <c r="E37" s="21" t="str">
        <f t="shared" si="8"/>
        <v/>
      </c>
      <c r="F37" s="21" t="str">
        <f t="shared" si="8"/>
        <v/>
      </c>
      <c r="G37" s="21" t="str">
        <f t="shared" si="8"/>
        <v/>
      </c>
      <c r="H37" s="21" t="str">
        <f t="shared" si="8"/>
        <v/>
      </c>
      <c r="I37" s="21" t="str">
        <f t="shared" si="8"/>
        <v/>
      </c>
      <c r="J37" s="21" t="str">
        <f t="shared" si="8"/>
        <v/>
      </c>
      <c r="L37" s="1"/>
      <c r="M37" s="21" t="str">
        <f t="shared" si="11"/>
        <v/>
      </c>
      <c r="N37" s="21" t="str">
        <f t="shared" si="11"/>
        <v/>
      </c>
      <c r="O37" s="21" t="str">
        <f t="shared" si="11"/>
        <v/>
      </c>
      <c r="P37" s="21" t="str">
        <f t="shared" si="11"/>
        <v/>
      </c>
      <c r="Q37" s="21" t="str">
        <f t="shared" si="11"/>
        <v/>
      </c>
      <c r="R37" s="21" t="str">
        <f t="shared" si="11"/>
        <v/>
      </c>
      <c r="S37" s="21" t="str">
        <f t="shared" si="11"/>
        <v/>
      </c>
      <c r="T37" s="21" t="str">
        <f t="shared" si="11"/>
        <v/>
      </c>
    </row>
    <row r="38" spans="2:20" x14ac:dyDescent="0.35">
      <c r="B38" s="1"/>
      <c r="C38" s="21" t="str">
        <f t="shared" si="8"/>
        <v/>
      </c>
      <c r="D38" s="21" t="str">
        <f t="shared" si="8"/>
        <v/>
      </c>
      <c r="E38" s="21" t="str">
        <f t="shared" si="8"/>
        <v/>
      </c>
      <c r="F38" s="21" t="str">
        <f t="shared" si="8"/>
        <v/>
      </c>
      <c r="G38" s="21" t="str">
        <f t="shared" si="8"/>
        <v/>
      </c>
      <c r="H38" s="21" t="str">
        <f t="shared" si="8"/>
        <v/>
      </c>
      <c r="I38" s="21" t="str">
        <f t="shared" si="8"/>
        <v/>
      </c>
      <c r="J38" s="21" t="str">
        <f t="shared" si="8"/>
        <v/>
      </c>
      <c r="L38" s="1"/>
      <c r="M38" s="21" t="str">
        <f t="shared" si="11"/>
        <v/>
      </c>
      <c r="N38" s="21" t="str">
        <f t="shared" si="11"/>
        <v/>
      </c>
      <c r="O38" s="21" t="str">
        <f t="shared" si="11"/>
        <v/>
      </c>
      <c r="P38" s="21" t="str">
        <f t="shared" si="11"/>
        <v/>
      </c>
      <c r="Q38" s="21" t="str">
        <f t="shared" si="11"/>
        <v/>
      </c>
      <c r="R38" s="21" t="str">
        <f t="shared" si="11"/>
        <v/>
      </c>
      <c r="S38" s="21" t="str">
        <f t="shared" si="11"/>
        <v/>
      </c>
      <c r="T38" s="21" t="str">
        <f t="shared" si="11"/>
        <v/>
      </c>
    </row>
    <row r="39" spans="2:20" x14ac:dyDescent="0.35">
      <c r="B39" s="1"/>
      <c r="C39" s="21" t="str">
        <f t="shared" si="8"/>
        <v/>
      </c>
      <c r="D39" s="21" t="str">
        <f t="shared" si="8"/>
        <v/>
      </c>
      <c r="E39" s="21" t="str">
        <f t="shared" si="8"/>
        <v/>
      </c>
      <c r="F39" s="21" t="str">
        <f t="shared" si="8"/>
        <v/>
      </c>
      <c r="G39" s="21" t="str">
        <f t="shared" si="8"/>
        <v/>
      </c>
      <c r="H39" s="21" t="str">
        <f t="shared" si="8"/>
        <v/>
      </c>
      <c r="I39" s="21" t="str">
        <f t="shared" si="8"/>
        <v/>
      </c>
      <c r="J39" s="21" t="str">
        <f t="shared" si="8"/>
        <v/>
      </c>
      <c r="L39" s="1"/>
      <c r="M39" s="21" t="str">
        <f t="shared" si="11"/>
        <v/>
      </c>
      <c r="N39" s="21" t="str">
        <f t="shared" si="11"/>
        <v/>
      </c>
      <c r="O39" s="21" t="str">
        <f t="shared" si="11"/>
        <v/>
      </c>
      <c r="P39" s="21" t="str">
        <f t="shared" si="11"/>
        <v/>
      </c>
      <c r="Q39" s="21" t="str">
        <f t="shared" si="11"/>
        <v/>
      </c>
      <c r="R39" s="21" t="str">
        <f t="shared" si="11"/>
        <v/>
      </c>
      <c r="S39" s="21" t="str">
        <f t="shared" si="11"/>
        <v/>
      </c>
      <c r="T39" s="21" t="str">
        <f t="shared" si="11"/>
        <v/>
      </c>
    </row>
    <row r="40" spans="2:20" x14ac:dyDescent="0.35">
      <c r="B40" t="s">
        <v>51</v>
      </c>
      <c r="L40" t="s">
        <v>50</v>
      </c>
    </row>
  </sheetData>
  <mergeCells count="2">
    <mergeCell ref="B1:J1"/>
    <mergeCell ref="L1:T1"/>
  </mergeCells>
  <pageMargins left="0.7" right="0.7" top="0.75" bottom="0.75" header="0.3" footer="0.3"/>
  <pageSetup paperSize="9" scale="65"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51D29-D6BE-4672-AAF7-FF0C74D8D6DA}">
  <sheetPr>
    <pageSetUpPr fitToPage="1"/>
  </sheetPr>
  <dimension ref="B1:AR40"/>
  <sheetViews>
    <sheetView topLeftCell="A31" zoomScale="80" zoomScaleNormal="80" workbookViewId="0">
      <selection activeCell="M18" sqref="M18:Q24"/>
    </sheetView>
  </sheetViews>
  <sheetFormatPr defaultRowHeight="14.5" x14ac:dyDescent="0.35"/>
  <cols>
    <col min="1" max="1" width="3.26953125" customWidth="1"/>
    <col min="2" max="2" width="3.7265625" bestFit="1" customWidth="1"/>
    <col min="3" max="7" width="4.453125" bestFit="1" customWidth="1"/>
    <col min="8" max="8" width="5" bestFit="1" customWidth="1"/>
    <col min="9" max="9" width="4.453125" bestFit="1" customWidth="1"/>
    <col min="10" max="10" width="5" bestFit="1" customWidth="1"/>
    <col min="11" max="11" width="3.26953125" customWidth="1"/>
    <col min="12" max="12" width="3.7265625" bestFit="1" customWidth="1"/>
    <col min="13" max="17" width="5" bestFit="1" customWidth="1"/>
    <col min="18" max="18" width="4.453125" bestFit="1" customWidth="1"/>
    <col min="19" max="19" width="5" bestFit="1" customWidth="1"/>
    <col min="20" max="20" width="4.453125" bestFit="1" customWidth="1"/>
    <col min="21" max="21" width="8.26953125" customWidth="1"/>
    <col min="22" max="22" width="12.453125" bestFit="1" customWidth="1"/>
    <col min="23" max="23" width="9.1796875" bestFit="1" customWidth="1"/>
    <col min="24" max="24" width="12.453125" bestFit="1" customWidth="1"/>
    <col min="25" max="25" width="9.26953125" bestFit="1" customWidth="1"/>
    <col min="26" max="26" width="6.7265625" bestFit="1" customWidth="1"/>
    <col min="27" max="27" width="10.7265625" bestFit="1" customWidth="1"/>
    <col min="28" max="34" width="6.26953125" customWidth="1"/>
    <col min="35" max="35" width="12.26953125" bestFit="1" customWidth="1"/>
    <col min="43" max="43" width="9.1796875" customWidth="1"/>
  </cols>
  <sheetData>
    <row r="1" spans="2:44" x14ac:dyDescent="0.35">
      <c r="B1" s="24" t="s">
        <v>26</v>
      </c>
      <c r="C1" s="24"/>
      <c r="D1" s="24"/>
      <c r="E1" s="24"/>
      <c r="F1" s="24"/>
      <c r="G1" s="24"/>
      <c r="H1" s="24"/>
      <c r="I1" s="24"/>
      <c r="J1" s="24"/>
      <c r="L1" s="24" t="s">
        <v>26</v>
      </c>
      <c r="M1" s="24"/>
      <c r="N1" s="24"/>
      <c r="O1" s="24"/>
      <c r="P1" s="24"/>
      <c r="Q1" s="24"/>
      <c r="R1" s="24"/>
      <c r="S1" s="24"/>
      <c r="T1" s="24"/>
      <c r="AJ1" s="1" t="s">
        <v>0</v>
      </c>
      <c r="AK1" s="1" t="s">
        <v>1</v>
      </c>
      <c r="AL1" s="1" t="s">
        <v>23</v>
      </c>
      <c r="AM1" s="1" t="s">
        <v>2</v>
      </c>
      <c r="AN1" s="1" t="s">
        <v>3</v>
      </c>
      <c r="AO1" s="1" t="s">
        <v>4</v>
      </c>
      <c r="AP1" s="1" t="s">
        <v>5</v>
      </c>
      <c r="AQ1" s="1" t="s">
        <v>6</v>
      </c>
    </row>
    <row r="2" spans="2:44" x14ac:dyDescent="0.35">
      <c r="B2" s="1" t="s">
        <v>24</v>
      </c>
      <c r="C2" s="1" t="s">
        <v>0</v>
      </c>
      <c r="D2" s="1" t="s">
        <v>1</v>
      </c>
      <c r="E2" s="1" t="s">
        <v>23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L2" s="1" t="s">
        <v>18</v>
      </c>
      <c r="M2" s="1" t="s">
        <v>0</v>
      </c>
      <c r="N2" s="1" t="s">
        <v>1</v>
      </c>
      <c r="O2" s="1" t="s">
        <v>23</v>
      </c>
      <c r="P2" s="1" t="s">
        <v>2</v>
      </c>
      <c r="Q2" s="1" t="s">
        <v>3</v>
      </c>
      <c r="R2" s="1" t="s">
        <v>4</v>
      </c>
      <c r="S2" s="1" t="s">
        <v>5</v>
      </c>
      <c r="T2" s="1" t="s">
        <v>6</v>
      </c>
      <c r="V2" s="17" t="s">
        <v>10</v>
      </c>
      <c r="W2" s="17" t="s">
        <v>11</v>
      </c>
      <c r="X2" s="17" t="s">
        <v>12</v>
      </c>
      <c r="Y2" s="17" t="s">
        <v>14</v>
      </c>
      <c r="Z2" s="17" t="s">
        <v>44</v>
      </c>
      <c r="AA2" s="17" t="s">
        <v>45</v>
      </c>
      <c r="AI2" s="1" t="s">
        <v>15</v>
      </c>
      <c r="AJ2" s="1">
        <f t="shared" ref="AJ2:AQ2" si="0">+SUM(C3:C13)</f>
        <v>0</v>
      </c>
      <c r="AK2" s="1">
        <f t="shared" si="0"/>
        <v>0</v>
      </c>
      <c r="AL2" s="1">
        <f t="shared" si="0"/>
        <v>0</v>
      </c>
      <c r="AM2" s="1">
        <f t="shared" si="0"/>
        <v>15</v>
      </c>
      <c r="AN2" s="1">
        <f t="shared" si="0"/>
        <v>0</v>
      </c>
      <c r="AO2" s="1">
        <f t="shared" si="0"/>
        <v>11</v>
      </c>
      <c r="AP2" s="1">
        <f t="shared" si="0"/>
        <v>11</v>
      </c>
      <c r="AQ2" s="1">
        <f t="shared" si="0"/>
        <v>11</v>
      </c>
    </row>
    <row r="3" spans="2:44" x14ac:dyDescent="0.35">
      <c r="B3" s="1" t="s">
        <v>0</v>
      </c>
      <c r="C3" s="1"/>
      <c r="D3" s="1"/>
      <c r="E3" s="1"/>
      <c r="F3" s="1">
        <v>10</v>
      </c>
      <c r="G3" s="1"/>
      <c r="H3" s="1"/>
      <c r="I3" s="1"/>
      <c r="J3" s="1"/>
      <c r="L3" s="1" t="s">
        <v>0</v>
      </c>
      <c r="M3" s="1"/>
      <c r="N3" s="1"/>
      <c r="O3" s="1"/>
      <c r="P3" s="1"/>
      <c r="Q3" s="1"/>
      <c r="R3" s="1"/>
      <c r="S3" s="1"/>
      <c r="T3" s="1"/>
      <c r="V3" s="17">
        <v>15</v>
      </c>
      <c r="W3" s="17">
        <v>15</v>
      </c>
      <c r="X3" s="17">
        <v>0.5</v>
      </c>
      <c r="Y3" s="18">
        <v>0.95</v>
      </c>
      <c r="Z3" s="17">
        <v>15</v>
      </c>
      <c r="AA3" s="17">
        <v>250</v>
      </c>
      <c r="AI3" s="1" t="s">
        <v>16</v>
      </c>
      <c r="AJ3" s="1">
        <f>+SUM(C3:J3)</f>
        <v>10</v>
      </c>
      <c r="AK3" s="1">
        <f>+SUM(C4:J4)</f>
        <v>5</v>
      </c>
      <c r="AL3" s="1">
        <f>+SUM(C5:J5)</f>
        <v>18</v>
      </c>
      <c r="AM3" s="1">
        <f>+SUM(C6:J6)</f>
        <v>0</v>
      </c>
      <c r="AN3" s="1">
        <f>+SUM(C7:J7)</f>
        <v>15</v>
      </c>
      <c r="AO3" s="1">
        <f>+SUM(C8:J8)</f>
        <v>0</v>
      </c>
      <c r="AP3" s="1">
        <f>+SUM(C9:J9)</f>
        <v>0</v>
      </c>
      <c r="AQ3" s="1">
        <f>+SUM(C10:J10)</f>
        <v>0</v>
      </c>
    </row>
    <row r="4" spans="2:44" x14ac:dyDescent="0.35">
      <c r="B4" s="1" t="s">
        <v>1</v>
      </c>
      <c r="C4" s="1"/>
      <c r="D4" s="1"/>
      <c r="E4" s="1"/>
      <c r="F4" s="1">
        <v>5</v>
      </c>
      <c r="G4" s="1"/>
      <c r="H4" s="1"/>
      <c r="I4" s="1"/>
      <c r="J4" s="1"/>
      <c r="L4" s="1" t="s">
        <v>1</v>
      </c>
      <c r="M4" s="1"/>
      <c r="N4" s="1"/>
      <c r="O4" s="1"/>
      <c r="P4" s="1"/>
      <c r="Q4" s="1"/>
      <c r="R4" s="1"/>
      <c r="S4" s="1"/>
      <c r="T4" s="1"/>
      <c r="AI4" s="1" t="s">
        <v>17</v>
      </c>
      <c r="AJ4" s="1">
        <f>+AJ2-AJ3</f>
        <v>-10</v>
      </c>
      <c r="AK4" s="1">
        <f t="shared" ref="AK4:AQ4" si="1">+AK2-AK3</f>
        <v>-5</v>
      </c>
      <c r="AL4" s="1">
        <f t="shared" si="1"/>
        <v>-18</v>
      </c>
      <c r="AM4" s="1">
        <f t="shared" si="1"/>
        <v>15</v>
      </c>
      <c r="AN4" s="1">
        <f t="shared" si="1"/>
        <v>-15</v>
      </c>
      <c r="AO4" s="1">
        <f t="shared" si="1"/>
        <v>11</v>
      </c>
      <c r="AP4" s="1">
        <f t="shared" si="1"/>
        <v>11</v>
      </c>
      <c r="AQ4" s="1">
        <f t="shared" si="1"/>
        <v>11</v>
      </c>
      <c r="AR4" s="1">
        <f>SUM(AJ4:AQ4)</f>
        <v>0</v>
      </c>
    </row>
    <row r="5" spans="2:44" x14ac:dyDescent="0.35">
      <c r="B5" s="1" t="s">
        <v>23</v>
      </c>
      <c r="C5" s="1"/>
      <c r="D5" s="1"/>
      <c r="E5" s="1"/>
      <c r="F5" s="1"/>
      <c r="G5" s="1"/>
      <c r="H5" s="1">
        <v>6</v>
      </c>
      <c r="I5" s="1">
        <v>6</v>
      </c>
      <c r="J5" s="1">
        <v>6</v>
      </c>
      <c r="L5" s="1" t="s">
        <v>23</v>
      </c>
      <c r="M5" s="1"/>
      <c r="N5" s="1"/>
      <c r="O5" s="1"/>
      <c r="P5" s="1"/>
      <c r="Q5" s="1"/>
      <c r="R5" s="1"/>
      <c r="S5" s="1"/>
      <c r="T5" s="1"/>
      <c r="V5" t="s">
        <v>48</v>
      </c>
      <c r="W5">
        <f>CEILING(W6,1)</f>
        <v>7</v>
      </c>
      <c r="X5" t="s">
        <v>41</v>
      </c>
    </row>
    <row r="6" spans="2:44" x14ac:dyDescent="0.35">
      <c r="B6" s="1" t="s">
        <v>2</v>
      </c>
      <c r="C6" s="1"/>
      <c r="D6" s="1"/>
      <c r="E6" s="1"/>
      <c r="F6" s="1"/>
      <c r="G6" s="1"/>
      <c r="H6" s="1"/>
      <c r="I6" s="1"/>
      <c r="J6" s="1"/>
      <c r="L6" s="1" t="s">
        <v>2</v>
      </c>
      <c r="M6" s="1">
        <v>10</v>
      </c>
      <c r="N6" s="1">
        <v>5</v>
      </c>
      <c r="O6" s="1"/>
      <c r="P6" s="1"/>
      <c r="Q6" s="1"/>
      <c r="R6" s="1"/>
      <c r="S6" s="1"/>
      <c r="T6" s="1"/>
      <c r="V6" t="s">
        <v>49</v>
      </c>
      <c r="W6" s="16">
        <f>+W7/(Y3)</f>
        <v>6.4327485380116958</v>
      </c>
      <c r="AI6" t="s">
        <v>43</v>
      </c>
      <c r="AJ6">
        <f>SUM(M3:T3)</f>
        <v>0</v>
      </c>
      <c r="AK6">
        <f>SUM(M4:T4)</f>
        <v>0</v>
      </c>
      <c r="AL6">
        <f>SUM(M5:T5)</f>
        <v>0</v>
      </c>
      <c r="AM6">
        <f>SUM(M6:T6)</f>
        <v>15</v>
      </c>
      <c r="AN6">
        <f>SUM(M7:T7)</f>
        <v>0</v>
      </c>
      <c r="AO6">
        <f>SUM(M8:T8)</f>
        <v>11</v>
      </c>
      <c r="AP6">
        <f>SUM(M9:T9)</f>
        <v>11</v>
      </c>
      <c r="AQ6">
        <f>SUM(M10:T10)</f>
        <v>11</v>
      </c>
    </row>
    <row r="7" spans="2:44" x14ac:dyDescent="0.35">
      <c r="B7" s="1" t="s">
        <v>3</v>
      </c>
      <c r="C7" s="1"/>
      <c r="D7" s="1"/>
      <c r="E7" s="1"/>
      <c r="F7" s="1"/>
      <c r="G7" s="1"/>
      <c r="H7" s="1">
        <v>5</v>
      </c>
      <c r="I7" s="1">
        <v>5</v>
      </c>
      <c r="J7" s="1">
        <v>5</v>
      </c>
      <c r="L7" s="1" t="s">
        <v>3</v>
      </c>
      <c r="M7" s="1"/>
      <c r="N7" s="1"/>
      <c r="O7" s="1"/>
      <c r="P7" s="1"/>
      <c r="Q7" s="1"/>
      <c r="R7" s="1"/>
      <c r="S7" s="1"/>
      <c r="T7" s="1"/>
      <c r="V7" t="s">
        <v>46</v>
      </c>
      <c r="W7" s="16">
        <f>+W8+W9</f>
        <v>6.1111111111111107</v>
      </c>
      <c r="X7" t="s">
        <v>7</v>
      </c>
      <c r="AI7" s="17" t="s">
        <v>20</v>
      </c>
      <c r="AJ7" s="1" t="s">
        <v>0</v>
      </c>
      <c r="AK7" s="1" t="s">
        <v>1</v>
      </c>
      <c r="AL7" s="1" t="s">
        <v>23</v>
      </c>
      <c r="AM7" s="1" t="s">
        <v>2</v>
      </c>
      <c r="AN7" s="1" t="s">
        <v>3</v>
      </c>
      <c r="AO7" s="1" t="s">
        <v>4</v>
      </c>
      <c r="AP7" s="1" t="s">
        <v>5</v>
      </c>
      <c r="AQ7" s="1" t="s">
        <v>6</v>
      </c>
    </row>
    <row r="8" spans="2:44" x14ac:dyDescent="0.35">
      <c r="B8" s="1" t="s">
        <v>4</v>
      </c>
      <c r="C8" s="1"/>
      <c r="D8" s="1"/>
      <c r="E8" s="1"/>
      <c r="F8" s="1"/>
      <c r="G8" s="1"/>
      <c r="H8" s="1"/>
      <c r="I8" s="1"/>
      <c r="J8" s="1"/>
      <c r="L8" s="1" t="s">
        <v>4</v>
      </c>
      <c r="M8" s="1"/>
      <c r="N8" s="1"/>
      <c r="O8" s="1">
        <v>6</v>
      </c>
      <c r="P8" s="1"/>
      <c r="Q8" s="1">
        <v>5</v>
      </c>
      <c r="R8" s="1"/>
      <c r="S8" s="1"/>
      <c r="T8" s="1"/>
      <c r="V8" t="s">
        <v>47</v>
      </c>
      <c r="W8" s="16">
        <f>+SUMPRODUCT(C3:J13,C29:J39)/3600</f>
        <v>3.2</v>
      </c>
      <c r="X8" t="s">
        <v>7</v>
      </c>
      <c r="Y8" s="22">
        <f>+W8*3600</f>
        <v>11520</v>
      </c>
      <c r="Z8" t="s">
        <v>22</v>
      </c>
      <c r="AJ8">
        <f t="shared" ref="AJ8:AK8" si="2">IF(AJ4&gt;0,AJ4,0)</f>
        <v>0</v>
      </c>
      <c r="AK8">
        <f t="shared" si="2"/>
        <v>0</v>
      </c>
      <c r="AL8">
        <f>IF(AL4&gt;0,AL4,0)</f>
        <v>0</v>
      </c>
      <c r="AM8">
        <f t="shared" ref="AM8:AQ8" si="3">IF(AM4&gt;0,AM4,0)</f>
        <v>15</v>
      </c>
      <c r="AN8">
        <f t="shared" si="3"/>
        <v>0</v>
      </c>
      <c r="AO8">
        <f t="shared" si="3"/>
        <v>11</v>
      </c>
      <c r="AP8">
        <f t="shared" si="3"/>
        <v>11</v>
      </c>
      <c r="AQ8">
        <f t="shared" si="3"/>
        <v>11</v>
      </c>
    </row>
    <row r="9" spans="2:44" x14ac:dyDescent="0.35">
      <c r="B9" s="1" t="s">
        <v>5</v>
      </c>
      <c r="C9" s="1"/>
      <c r="D9" s="1"/>
      <c r="E9" s="1"/>
      <c r="F9" s="1"/>
      <c r="G9" s="1"/>
      <c r="H9" s="1"/>
      <c r="I9" s="1"/>
      <c r="J9" s="1"/>
      <c r="L9" s="1" t="s">
        <v>5</v>
      </c>
      <c r="M9" s="1"/>
      <c r="N9" s="1"/>
      <c r="O9" s="1">
        <v>6</v>
      </c>
      <c r="P9" s="1"/>
      <c r="Q9" s="1">
        <v>5</v>
      </c>
      <c r="R9" s="1"/>
      <c r="S9" s="1"/>
      <c r="T9" s="1"/>
      <c r="V9" t="s">
        <v>9</v>
      </c>
      <c r="W9" s="16">
        <f>+SUMPRODUCT(M3:T13,M29:T39)/3600</f>
        <v>2.911111111111111</v>
      </c>
      <c r="X9" t="s">
        <v>7</v>
      </c>
      <c r="Y9">
        <f>+W9*3600</f>
        <v>10480</v>
      </c>
      <c r="Z9" t="s">
        <v>22</v>
      </c>
      <c r="AJ9" t="str">
        <f>IF(AJ8=AJ6,"OK","ATT")</f>
        <v>OK</v>
      </c>
      <c r="AK9" t="str">
        <f t="shared" ref="AK9:AQ9" si="4">IF(AK8=AK6,"OK","ATT")</f>
        <v>OK</v>
      </c>
      <c r="AL9" t="str">
        <f t="shared" si="4"/>
        <v>OK</v>
      </c>
      <c r="AM9" t="str">
        <f t="shared" si="4"/>
        <v>OK</v>
      </c>
      <c r="AN9" t="str">
        <f t="shared" si="4"/>
        <v>OK</v>
      </c>
      <c r="AO9" t="str">
        <f t="shared" si="4"/>
        <v>OK</v>
      </c>
      <c r="AP9" t="str">
        <f t="shared" si="4"/>
        <v>OK</v>
      </c>
      <c r="AQ9" t="str">
        <f t="shared" si="4"/>
        <v>OK</v>
      </c>
    </row>
    <row r="10" spans="2:44" x14ac:dyDescent="0.35">
      <c r="B10" s="1" t="s">
        <v>6</v>
      </c>
      <c r="C10" s="1"/>
      <c r="D10" s="1"/>
      <c r="E10" s="1"/>
      <c r="F10" s="1"/>
      <c r="G10" s="1"/>
      <c r="H10" s="1"/>
      <c r="I10" s="1"/>
      <c r="J10" s="1"/>
      <c r="L10" s="1" t="s">
        <v>6</v>
      </c>
      <c r="M10" s="1"/>
      <c r="N10" s="1"/>
      <c r="O10" s="1">
        <v>6</v>
      </c>
      <c r="P10" s="1"/>
      <c r="Q10" s="1">
        <v>5</v>
      </c>
      <c r="R10" s="1"/>
      <c r="S10" s="1"/>
      <c r="T10" s="1"/>
      <c r="V10" t="s">
        <v>21</v>
      </c>
      <c r="W10" s="19">
        <f>+((SUMPRODUCT(C3:J13,C16:J26)+SUMPRODUCT(M3:T13,M16:T26))/W5*Z3*AA3)/1000</f>
        <v>5507.1428571428578</v>
      </c>
      <c r="X10" t="s">
        <v>42</v>
      </c>
    </row>
    <row r="11" spans="2:44" x14ac:dyDescent="0.35">
      <c r="B11" s="1"/>
      <c r="C11" s="1"/>
      <c r="D11" s="1"/>
      <c r="E11" s="1"/>
      <c r="F11" s="1"/>
      <c r="G11" s="1"/>
      <c r="H11" s="1"/>
      <c r="I11" s="1"/>
      <c r="J11" s="1"/>
      <c r="L11" s="1"/>
      <c r="M11" s="1"/>
      <c r="N11" s="1"/>
      <c r="O11" s="1"/>
      <c r="P11" s="1"/>
      <c r="Q11" s="1"/>
      <c r="R11" s="1"/>
      <c r="S11" s="1"/>
      <c r="T11" s="1"/>
      <c r="AI11" s="17"/>
      <c r="AJ11" s="20">
        <f t="shared" ref="AJ11:AQ11" si="5">IF(AJ4&lt;0,-AJ4,0)</f>
        <v>10</v>
      </c>
      <c r="AK11" s="20">
        <f t="shared" si="5"/>
        <v>5</v>
      </c>
      <c r="AL11" s="20">
        <f t="shared" si="5"/>
        <v>18</v>
      </c>
      <c r="AM11" s="20">
        <f t="shared" si="5"/>
        <v>0</v>
      </c>
      <c r="AN11" s="20">
        <f t="shared" si="5"/>
        <v>15</v>
      </c>
      <c r="AO11" s="20">
        <f t="shared" si="5"/>
        <v>0</v>
      </c>
      <c r="AP11" s="20">
        <f t="shared" si="5"/>
        <v>0</v>
      </c>
      <c r="AQ11" s="20">
        <f t="shared" si="5"/>
        <v>0</v>
      </c>
    </row>
    <row r="12" spans="2:44" x14ac:dyDescent="0.35">
      <c r="B12" s="1"/>
      <c r="C12" s="1"/>
      <c r="D12" s="1"/>
      <c r="E12" s="1"/>
      <c r="F12" s="1"/>
      <c r="G12" s="1"/>
      <c r="H12" s="1"/>
      <c r="I12" s="1"/>
      <c r="J12" s="1"/>
      <c r="L12" s="1"/>
      <c r="M12" s="1"/>
      <c r="N12" s="1"/>
      <c r="O12" s="1"/>
      <c r="P12" s="1"/>
      <c r="Q12" s="1"/>
      <c r="R12" s="1"/>
      <c r="S12" s="1"/>
      <c r="T12" s="1"/>
      <c r="AI12" s="17" t="s">
        <v>19</v>
      </c>
      <c r="AJ12" s="1" t="s">
        <v>0</v>
      </c>
      <c r="AK12" s="1" t="s">
        <v>1</v>
      </c>
      <c r="AL12" s="1" t="s">
        <v>23</v>
      </c>
      <c r="AM12" s="1" t="s">
        <v>2</v>
      </c>
      <c r="AN12" s="1" t="s">
        <v>3</v>
      </c>
      <c r="AO12" s="1" t="s">
        <v>4</v>
      </c>
      <c r="AP12" s="1" t="s">
        <v>5</v>
      </c>
      <c r="AQ12" s="1" t="s">
        <v>6</v>
      </c>
    </row>
    <row r="13" spans="2:44" x14ac:dyDescent="0.35">
      <c r="B13" s="1"/>
      <c r="C13" s="1"/>
      <c r="D13" s="1"/>
      <c r="E13" s="1"/>
      <c r="F13" s="1"/>
      <c r="G13" s="1"/>
      <c r="H13" s="1"/>
      <c r="I13" s="1"/>
      <c r="J13" s="1"/>
      <c r="L13" s="1"/>
      <c r="M13" s="1"/>
      <c r="N13" s="1"/>
      <c r="O13" s="1"/>
      <c r="P13" s="1"/>
      <c r="Q13" s="1"/>
      <c r="R13" s="1"/>
      <c r="S13" s="1"/>
      <c r="T13" s="1"/>
      <c r="AJ13">
        <f>SUM(M3:M13)</f>
        <v>10</v>
      </c>
      <c r="AK13">
        <f t="shared" ref="AK13:AQ13" si="6">SUM(N3:N13)</f>
        <v>5</v>
      </c>
      <c r="AL13">
        <f t="shared" si="6"/>
        <v>18</v>
      </c>
      <c r="AM13">
        <f t="shared" si="6"/>
        <v>0</v>
      </c>
      <c r="AN13">
        <f t="shared" si="6"/>
        <v>15</v>
      </c>
      <c r="AO13">
        <f t="shared" si="6"/>
        <v>0</v>
      </c>
      <c r="AP13">
        <f t="shared" si="6"/>
        <v>0</v>
      </c>
      <c r="AQ13">
        <f t="shared" si="6"/>
        <v>0</v>
      </c>
    </row>
    <row r="14" spans="2:44" x14ac:dyDescent="0.35">
      <c r="AJ14" t="str">
        <f>IF(AJ13=AJ11,"OK","ATT")</f>
        <v>OK</v>
      </c>
      <c r="AK14" t="str">
        <f t="shared" ref="AK14:AQ14" si="7">IF(AK13=AK11,"OK","ATT")</f>
        <v>OK</v>
      </c>
      <c r="AL14" t="str">
        <f t="shared" si="7"/>
        <v>OK</v>
      </c>
      <c r="AM14" t="str">
        <f t="shared" si="7"/>
        <v>OK</v>
      </c>
      <c r="AN14" t="str">
        <f t="shared" si="7"/>
        <v>OK</v>
      </c>
      <c r="AO14" t="str">
        <f t="shared" si="7"/>
        <v>OK</v>
      </c>
      <c r="AP14" t="str">
        <f t="shared" si="7"/>
        <v>OK</v>
      </c>
      <c r="AQ14" t="str">
        <f t="shared" si="7"/>
        <v>OK</v>
      </c>
    </row>
    <row r="15" spans="2:44" x14ac:dyDescent="0.35">
      <c r="B15" s="1" t="s">
        <v>13</v>
      </c>
      <c r="C15" s="1" t="s">
        <v>0</v>
      </c>
      <c r="D15" s="1" t="s">
        <v>1</v>
      </c>
      <c r="E15" s="1" t="s">
        <v>23</v>
      </c>
      <c r="F15" s="1" t="s">
        <v>2</v>
      </c>
      <c r="G15" s="1" t="s">
        <v>3</v>
      </c>
      <c r="H15" s="1" t="s">
        <v>4</v>
      </c>
      <c r="I15" s="1" t="s">
        <v>5</v>
      </c>
      <c r="J15" s="1" t="s">
        <v>6</v>
      </c>
      <c r="L15" s="1" t="s">
        <v>13</v>
      </c>
      <c r="M15" s="1" t="s">
        <v>0</v>
      </c>
      <c r="N15" s="1" t="s">
        <v>1</v>
      </c>
      <c r="O15" s="1" t="s">
        <v>23</v>
      </c>
      <c r="P15" s="1" t="s">
        <v>2</v>
      </c>
      <c r="Q15" s="1" t="s">
        <v>3</v>
      </c>
      <c r="R15" s="1" t="s">
        <v>4</v>
      </c>
      <c r="S15" s="1" t="s">
        <v>5</v>
      </c>
      <c r="T15" s="1" t="s">
        <v>6</v>
      </c>
    </row>
    <row r="16" spans="2:44" x14ac:dyDescent="0.35">
      <c r="B16" s="1" t="s">
        <v>0</v>
      </c>
      <c r="C16" s="1"/>
      <c r="D16" s="1"/>
      <c r="E16" s="1"/>
      <c r="F16" s="1">
        <v>100</v>
      </c>
      <c r="G16" s="1"/>
      <c r="H16" s="1"/>
      <c r="I16" s="1"/>
      <c r="J16" s="1"/>
      <c r="L16" s="1" t="s">
        <v>0</v>
      </c>
      <c r="M16" s="1"/>
      <c r="N16" s="1"/>
      <c r="O16" s="1"/>
      <c r="P16" s="1"/>
      <c r="Q16" s="1"/>
      <c r="R16" s="1"/>
      <c r="S16" s="1"/>
      <c r="T16" s="1"/>
    </row>
    <row r="17" spans="2:20" x14ac:dyDescent="0.35">
      <c r="B17" s="1" t="s">
        <v>1</v>
      </c>
      <c r="C17" s="1"/>
      <c r="D17" s="1"/>
      <c r="E17" s="1"/>
      <c r="F17" s="1">
        <v>140</v>
      </c>
      <c r="G17" s="1"/>
      <c r="H17" s="1"/>
      <c r="I17" s="1"/>
      <c r="J17" s="1"/>
      <c r="L17" s="1" t="s">
        <v>1</v>
      </c>
      <c r="M17" s="1"/>
      <c r="N17" s="1"/>
      <c r="O17" s="1"/>
      <c r="P17" s="1"/>
      <c r="Q17" s="1"/>
      <c r="R17" s="1"/>
      <c r="S17" s="1"/>
      <c r="T17" s="1"/>
    </row>
    <row r="18" spans="2:20" x14ac:dyDescent="0.35">
      <c r="B18" s="1" t="s">
        <v>23</v>
      </c>
      <c r="C18" s="1"/>
      <c r="D18" s="1"/>
      <c r="E18" s="1"/>
      <c r="F18" s="1"/>
      <c r="G18" s="1"/>
      <c r="H18" s="1">
        <v>60</v>
      </c>
      <c r="I18" s="1">
        <v>80</v>
      </c>
      <c r="J18" s="1">
        <v>100</v>
      </c>
      <c r="L18" s="1" t="s">
        <v>23</v>
      </c>
      <c r="M18" s="1"/>
      <c r="N18" s="1"/>
      <c r="O18" s="1"/>
      <c r="P18" s="1"/>
      <c r="Q18" s="1"/>
      <c r="R18" s="1"/>
      <c r="S18" s="1"/>
      <c r="T18" s="1"/>
    </row>
    <row r="19" spans="2:20" x14ac:dyDescent="0.35">
      <c r="B19" s="1" t="s">
        <v>2</v>
      </c>
      <c r="C19" s="1"/>
      <c r="D19" s="1"/>
      <c r="E19" s="1"/>
      <c r="F19" s="1"/>
      <c r="G19" s="1"/>
      <c r="H19" s="1"/>
      <c r="I19" s="1"/>
      <c r="J19" s="1"/>
      <c r="L19" s="1" t="s">
        <v>2</v>
      </c>
      <c r="M19" s="1">
        <v>140</v>
      </c>
      <c r="N19" s="1">
        <v>100</v>
      </c>
      <c r="O19" s="1"/>
      <c r="P19" s="1"/>
      <c r="Q19" s="1"/>
      <c r="R19" s="1"/>
      <c r="S19" s="1"/>
      <c r="T19" s="1"/>
    </row>
    <row r="20" spans="2:20" x14ac:dyDescent="0.35">
      <c r="B20" s="1" t="s">
        <v>3</v>
      </c>
      <c r="C20" s="1"/>
      <c r="D20" s="1"/>
      <c r="E20" s="1"/>
      <c r="F20" s="1"/>
      <c r="G20" s="1"/>
      <c r="H20" s="1">
        <v>120</v>
      </c>
      <c r="I20" s="1">
        <v>140</v>
      </c>
      <c r="J20" s="1">
        <v>120</v>
      </c>
      <c r="L20" s="1" t="s">
        <v>3</v>
      </c>
      <c r="M20" s="1"/>
      <c r="N20" s="1"/>
      <c r="O20" s="1"/>
      <c r="P20" s="1"/>
      <c r="Q20" s="1"/>
      <c r="R20" s="1"/>
      <c r="S20" s="1"/>
      <c r="T20" s="1"/>
    </row>
    <row r="21" spans="2:20" x14ac:dyDescent="0.35">
      <c r="B21" s="1" t="s">
        <v>4</v>
      </c>
      <c r="C21" s="1"/>
      <c r="D21" s="1"/>
      <c r="E21" s="1"/>
      <c r="F21" s="1"/>
      <c r="G21" s="1"/>
      <c r="H21" s="1"/>
      <c r="I21" s="1"/>
      <c r="J21" s="1"/>
      <c r="L21" s="1" t="s">
        <v>4</v>
      </c>
      <c r="M21" s="1"/>
      <c r="N21" s="1"/>
      <c r="O21" s="1">
        <v>60</v>
      </c>
      <c r="P21" s="1"/>
      <c r="Q21" s="1">
        <v>120</v>
      </c>
      <c r="R21" s="1"/>
      <c r="S21" s="1"/>
      <c r="T21" s="1"/>
    </row>
    <row r="22" spans="2:20" x14ac:dyDescent="0.35">
      <c r="B22" s="1" t="s">
        <v>5</v>
      </c>
      <c r="C22" s="1"/>
      <c r="D22" s="1"/>
      <c r="E22" s="1"/>
      <c r="F22" s="1"/>
      <c r="G22" s="1"/>
      <c r="H22" s="1"/>
      <c r="I22" s="1"/>
      <c r="J22" s="1"/>
      <c r="L22" s="1" t="s">
        <v>5</v>
      </c>
      <c r="M22" s="1"/>
      <c r="N22" s="1"/>
      <c r="O22" s="1">
        <v>80</v>
      </c>
      <c r="P22" s="1"/>
      <c r="Q22" s="1">
        <v>140</v>
      </c>
      <c r="R22" s="1"/>
      <c r="S22" s="1"/>
      <c r="T22" s="1"/>
    </row>
    <row r="23" spans="2:20" x14ac:dyDescent="0.35">
      <c r="B23" s="1" t="s">
        <v>6</v>
      </c>
      <c r="C23" s="1"/>
      <c r="D23" s="1"/>
      <c r="E23" s="1"/>
      <c r="F23" s="1"/>
      <c r="G23" s="1"/>
      <c r="H23" s="1"/>
      <c r="I23" s="1"/>
      <c r="J23" s="1"/>
      <c r="L23" s="1" t="s">
        <v>6</v>
      </c>
      <c r="M23" s="1"/>
      <c r="N23" s="1"/>
      <c r="O23" s="1">
        <v>100</v>
      </c>
      <c r="P23" s="1"/>
      <c r="Q23" s="1">
        <v>120</v>
      </c>
      <c r="R23" s="1"/>
      <c r="S23" s="1"/>
      <c r="T23" s="1"/>
    </row>
    <row r="24" spans="2:20" x14ac:dyDescent="0.35">
      <c r="B24" s="1"/>
      <c r="C24" s="1"/>
      <c r="D24" s="1"/>
      <c r="E24" s="1"/>
      <c r="F24" s="1"/>
      <c r="G24" s="1"/>
      <c r="H24" s="1"/>
      <c r="I24" s="1"/>
      <c r="J24" s="1"/>
      <c r="L24" s="1"/>
      <c r="M24" s="1"/>
      <c r="N24" s="1"/>
      <c r="O24" s="1"/>
      <c r="P24" s="1"/>
      <c r="Q24" s="1"/>
      <c r="R24" s="1"/>
      <c r="S24" s="1"/>
      <c r="T24" s="1"/>
    </row>
    <row r="25" spans="2:20" x14ac:dyDescent="0.35">
      <c r="B25" s="1"/>
      <c r="C25" s="1"/>
      <c r="D25" s="1"/>
      <c r="E25" s="1"/>
      <c r="F25" s="1"/>
      <c r="G25" s="1"/>
      <c r="H25" s="1"/>
      <c r="I25" s="1"/>
      <c r="J25" s="1"/>
      <c r="L25" s="1"/>
      <c r="M25" s="1"/>
      <c r="N25" s="1"/>
      <c r="O25" s="1"/>
      <c r="P25" s="1"/>
      <c r="Q25" s="1"/>
      <c r="R25" s="1"/>
      <c r="S25" s="1"/>
      <c r="T25" s="1"/>
    </row>
    <row r="26" spans="2:20" x14ac:dyDescent="0.35">
      <c r="B26" s="1"/>
      <c r="C26" s="1"/>
      <c r="D26" s="1"/>
      <c r="E26" s="1"/>
      <c r="F26" s="1"/>
      <c r="G26" s="1"/>
      <c r="H26" s="1"/>
      <c r="I26" s="1"/>
      <c r="J26" s="1"/>
      <c r="L26" s="1"/>
      <c r="M26" s="1"/>
      <c r="N26" s="1"/>
      <c r="O26" s="1"/>
      <c r="P26" s="1"/>
      <c r="Q26" s="1"/>
      <c r="R26" s="1"/>
      <c r="S26" s="1"/>
      <c r="T26" s="1"/>
    </row>
    <row r="28" spans="2:20" x14ac:dyDescent="0.35">
      <c r="B28" s="1" t="s">
        <v>25</v>
      </c>
      <c r="C28" s="1" t="s">
        <v>0</v>
      </c>
      <c r="D28" s="1" t="s">
        <v>1</v>
      </c>
      <c r="E28" s="1" t="s">
        <v>23</v>
      </c>
      <c r="F28" s="1" t="s">
        <v>2</v>
      </c>
      <c r="G28" s="1" t="s">
        <v>3</v>
      </c>
      <c r="H28" s="1" t="s">
        <v>4</v>
      </c>
      <c r="I28" s="1" t="s">
        <v>5</v>
      </c>
      <c r="J28" s="1" t="s">
        <v>6</v>
      </c>
      <c r="L28" s="1" t="s">
        <v>28</v>
      </c>
      <c r="M28" s="1" t="s">
        <v>0</v>
      </c>
      <c r="N28" s="1" t="s">
        <v>1</v>
      </c>
      <c r="O28" s="1" t="s">
        <v>23</v>
      </c>
      <c r="P28" s="1" t="s">
        <v>2</v>
      </c>
      <c r="Q28" s="1" t="s">
        <v>3</v>
      </c>
      <c r="R28" s="1" t="s">
        <v>4</v>
      </c>
      <c r="S28" s="1" t="s">
        <v>5</v>
      </c>
      <c r="T28" s="1" t="s">
        <v>6</v>
      </c>
    </row>
    <row r="29" spans="2:20" x14ac:dyDescent="0.35">
      <c r="B29" s="1" t="s">
        <v>0</v>
      </c>
      <c r="C29" s="21" t="str">
        <f t="shared" ref="C29:J39" si="8">+IF(C3=0,"",($V$3+$W$3+C16/$X$3))</f>
        <v/>
      </c>
      <c r="D29" s="21" t="str">
        <f t="shared" si="8"/>
        <v/>
      </c>
      <c r="E29" s="21" t="str">
        <f t="shared" si="8"/>
        <v/>
      </c>
      <c r="F29" s="21">
        <f>+IF(F3=0,"",($V$3+$W$3+F16/$X$3))</f>
        <v>230</v>
      </c>
      <c r="G29" s="21" t="str">
        <f t="shared" ref="G29:J29" si="9">+IF(G3=0,"",($V$3+$W$3+G16/$X$3))</f>
        <v/>
      </c>
      <c r="H29" s="21" t="str">
        <f t="shared" si="9"/>
        <v/>
      </c>
      <c r="I29" s="21" t="str">
        <f t="shared" si="9"/>
        <v/>
      </c>
      <c r="J29" s="21" t="str">
        <f t="shared" si="9"/>
        <v/>
      </c>
      <c r="L29" s="1" t="s">
        <v>0</v>
      </c>
      <c r="M29" s="21" t="str">
        <f>+IF(M3=0,"",(M16/$X$3))</f>
        <v/>
      </c>
      <c r="N29" s="21" t="str">
        <f t="shared" ref="N29:T29" si="10">+IF(N3=0,"",(N16/$X$3))</f>
        <v/>
      </c>
      <c r="O29" s="21" t="str">
        <f t="shared" si="10"/>
        <v/>
      </c>
      <c r="P29" s="21" t="str">
        <f t="shared" si="10"/>
        <v/>
      </c>
      <c r="Q29" s="21" t="str">
        <f t="shared" si="10"/>
        <v/>
      </c>
      <c r="R29" s="21" t="str">
        <f t="shared" si="10"/>
        <v/>
      </c>
      <c r="S29" s="21" t="str">
        <f t="shared" si="10"/>
        <v/>
      </c>
      <c r="T29" s="21" t="str">
        <f t="shared" si="10"/>
        <v/>
      </c>
    </row>
    <row r="30" spans="2:20" x14ac:dyDescent="0.35">
      <c r="B30" s="1" t="s">
        <v>1</v>
      </c>
      <c r="C30" s="21" t="str">
        <f t="shared" si="8"/>
        <v/>
      </c>
      <c r="D30" s="21" t="str">
        <f t="shared" si="8"/>
        <v/>
      </c>
      <c r="E30" s="21" t="str">
        <f t="shared" si="8"/>
        <v/>
      </c>
      <c r="F30" s="21">
        <f t="shared" si="8"/>
        <v>310</v>
      </c>
      <c r="G30" s="21" t="str">
        <f t="shared" si="8"/>
        <v/>
      </c>
      <c r="H30" s="21" t="str">
        <f t="shared" si="8"/>
        <v/>
      </c>
      <c r="I30" s="21" t="str">
        <f t="shared" si="8"/>
        <v/>
      </c>
      <c r="J30" s="21" t="str">
        <f t="shared" si="8"/>
        <v/>
      </c>
      <c r="L30" s="1" t="s">
        <v>1</v>
      </c>
      <c r="M30" s="21" t="str">
        <f t="shared" ref="M30:T39" si="11">+IF(M4=0,"",(M17/$X$3))</f>
        <v/>
      </c>
      <c r="N30" s="21" t="str">
        <f t="shared" si="11"/>
        <v/>
      </c>
      <c r="O30" s="21" t="str">
        <f t="shared" si="11"/>
        <v/>
      </c>
      <c r="P30" s="21" t="str">
        <f t="shared" si="11"/>
        <v/>
      </c>
      <c r="Q30" s="21" t="str">
        <f t="shared" si="11"/>
        <v/>
      </c>
      <c r="R30" s="21" t="str">
        <f t="shared" si="11"/>
        <v/>
      </c>
      <c r="S30" s="21" t="str">
        <f t="shared" si="11"/>
        <v/>
      </c>
      <c r="T30" s="21" t="str">
        <f t="shared" si="11"/>
        <v/>
      </c>
    </row>
    <row r="31" spans="2:20" x14ac:dyDescent="0.35">
      <c r="B31" s="1" t="s">
        <v>23</v>
      </c>
      <c r="C31" s="21" t="str">
        <f t="shared" si="8"/>
        <v/>
      </c>
      <c r="D31" s="21" t="str">
        <f t="shared" si="8"/>
        <v/>
      </c>
      <c r="E31" s="21" t="str">
        <f t="shared" si="8"/>
        <v/>
      </c>
      <c r="F31" s="21" t="str">
        <f t="shared" si="8"/>
        <v/>
      </c>
      <c r="G31" s="21" t="str">
        <f t="shared" si="8"/>
        <v/>
      </c>
      <c r="H31" s="21">
        <f t="shared" si="8"/>
        <v>150</v>
      </c>
      <c r="I31" s="21">
        <f t="shared" si="8"/>
        <v>190</v>
      </c>
      <c r="J31" s="21">
        <f t="shared" si="8"/>
        <v>230</v>
      </c>
      <c r="L31" s="1" t="s">
        <v>23</v>
      </c>
      <c r="M31" s="21" t="str">
        <f t="shared" si="11"/>
        <v/>
      </c>
      <c r="N31" s="21" t="str">
        <f t="shared" si="11"/>
        <v/>
      </c>
      <c r="O31" s="21" t="str">
        <f t="shared" si="11"/>
        <v/>
      </c>
      <c r="P31" s="21" t="str">
        <f t="shared" si="11"/>
        <v/>
      </c>
      <c r="Q31" s="21" t="str">
        <f t="shared" si="11"/>
        <v/>
      </c>
      <c r="R31" s="21" t="str">
        <f t="shared" si="11"/>
        <v/>
      </c>
      <c r="S31" s="21" t="str">
        <f t="shared" si="11"/>
        <v/>
      </c>
      <c r="T31" s="21" t="str">
        <f t="shared" si="11"/>
        <v/>
      </c>
    </row>
    <row r="32" spans="2:20" x14ac:dyDescent="0.35">
      <c r="B32" s="1" t="s">
        <v>2</v>
      </c>
      <c r="C32" s="21" t="str">
        <f t="shared" si="8"/>
        <v/>
      </c>
      <c r="D32" s="21" t="str">
        <f t="shared" si="8"/>
        <v/>
      </c>
      <c r="E32" s="21" t="str">
        <f t="shared" si="8"/>
        <v/>
      </c>
      <c r="F32" s="21" t="str">
        <f t="shared" si="8"/>
        <v/>
      </c>
      <c r="G32" s="21" t="str">
        <f t="shared" si="8"/>
        <v/>
      </c>
      <c r="H32" s="21" t="str">
        <f t="shared" si="8"/>
        <v/>
      </c>
      <c r="I32" s="21" t="str">
        <f t="shared" si="8"/>
        <v/>
      </c>
      <c r="J32" s="21" t="str">
        <f t="shared" si="8"/>
        <v/>
      </c>
      <c r="L32" s="1" t="s">
        <v>2</v>
      </c>
      <c r="M32" s="21">
        <f t="shared" si="11"/>
        <v>280</v>
      </c>
      <c r="N32" s="21">
        <f t="shared" si="11"/>
        <v>200</v>
      </c>
      <c r="O32" s="21" t="str">
        <f t="shared" si="11"/>
        <v/>
      </c>
      <c r="P32" s="21" t="str">
        <f t="shared" si="11"/>
        <v/>
      </c>
      <c r="Q32" s="21" t="str">
        <f t="shared" si="11"/>
        <v/>
      </c>
      <c r="R32" s="21" t="str">
        <f t="shared" si="11"/>
        <v/>
      </c>
      <c r="S32" s="21" t="str">
        <f t="shared" si="11"/>
        <v/>
      </c>
      <c r="T32" s="21" t="str">
        <f t="shared" si="11"/>
        <v/>
      </c>
    </row>
    <row r="33" spans="2:20" x14ac:dyDescent="0.35">
      <c r="B33" s="1" t="s">
        <v>3</v>
      </c>
      <c r="C33" s="21" t="str">
        <f t="shared" si="8"/>
        <v/>
      </c>
      <c r="D33" s="21" t="str">
        <f t="shared" si="8"/>
        <v/>
      </c>
      <c r="E33" s="21" t="str">
        <f t="shared" si="8"/>
        <v/>
      </c>
      <c r="F33" s="21" t="str">
        <f t="shared" si="8"/>
        <v/>
      </c>
      <c r="G33" s="21" t="str">
        <f t="shared" si="8"/>
        <v/>
      </c>
      <c r="H33" s="21">
        <f t="shared" si="8"/>
        <v>270</v>
      </c>
      <c r="I33" s="21">
        <f t="shared" si="8"/>
        <v>310</v>
      </c>
      <c r="J33" s="21">
        <f t="shared" si="8"/>
        <v>270</v>
      </c>
      <c r="L33" s="1" t="s">
        <v>3</v>
      </c>
      <c r="M33" s="21" t="str">
        <f t="shared" si="11"/>
        <v/>
      </c>
      <c r="N33" s="21" t="str">
        <f t="shared" si="11"/>
        <v/>
      </c>
      <c r="O33" s="21" t="str">
        <f t="shared" si="11"/>
        <v/>
      </c>
      <c r="P33" s="21" t="str">
        <f t="shared" si="11"/>
        <v/>
      </c>
      <c r="Q33" s="21" t="str">
        <f t="shared" si="11"/>
        <v/>
      </c>
      <c r="R33" s="21" t="str">
        <f t="shared" si="11"/>
        <v/>
      </c>
      <c r="S33" s="21" t="str">
        <f t="shared" si="11"/>
        <v/>
      </c>
      <c r="T33" s="21" t="str">
        <f t="shared" si="11"/>
        <v/>
      </c>
    </row>
    <row r="34" spans="2:20" x14ac:dyDescent="0.35">
      <c r="B34" s="1" t="s">
        <v>4</v>
      </c>
      <c r="C34" s="21" t="str">
        <f t="shared" si="8"/>
        <v/>
      </c>
      <c r="D34" s="21" t="str">
        <f t="shared" si="8"/>
        <v/>
      </c>
      <c r="E34" s="21" t="str">
        <f t="shared" si="8"/>
        <v/>
      </c>
      <c r="F34" s="21" t="str">
        <f t="shared" si="8"/>
        <v/>
      </c>
      <c r="G34" s="21" t="str">
        <f t="shared" si="8"/>
        <v/>
      </c>
      <c r="H34" s="21" t="str">
        <f t="shared" si="8"/>
        <v/>
      </c>
      <c r="I34" s="21" t="str">
        <f t="shared" si="8"/>
        <v/>
      </c>
      <c r="J34" s="21" t="str">
        <f t="shared" si="8"/>
        <v/>
      </c>
      <c r="L34" s="1" t="s">
        <v>4</v>
      </c>
      <c r="M34" s="21" t="str">
        <f t="shared" si="11"/>
        <v/>
      </c>
      <c r="N34" s="21" t="str">
        <f t="shared" si="11"/>
        <v/>
      </c>
      <c r="O34" s="21">
        <f t="shared" si="11"/>
        <v>120</v>
      </c>
      <c r="P34" s="21" t="str">
        <f t="shared" si="11"/>
        <v/>
      </c>
      <c r="Q34" s="21">
        <f t="shared" si="11"/>
        <v>240</v>
      </c>
      <c r="R34" s="21" t="str">
        <f t="shared" si="11"/>
        <v/>
      </c>
      <c r="S34" s="21" t="str">
        <f t="shared" si="11"/>
        <v/>
      </c>
      <c r="T34" s="21" t="str">
        <f t="shared" si="11"/>
        <v/>
      </c>
    </row>
    <row r="35" spans="2:20" x14ac:dyDescent="0.35">
      <c r="B35" s="1" t="s">
        <v>5</v>
      </c>
      <c r="C35" s="21" t="str">
        <f t="shared" si="8"/>
        <v/>
      </c>
      <c r="D35" s="21" t="str">
        <f t="shared" si="8"/>
        <v/>
      </c>
      <c r="E35" s="21" t="str">
        <f t="shared" si="8"/>
        <v/>
      </c>
      <c r="F35" s="21" t="str">
        <f t="shared" si="8"/>
        <v/>
      </c>
      <c r="G35" s="21" t="str">
        <f t="shared" si="8"/>
        <v/>
      </c>
      <c r="H35" s="21" t="str">
        <f t="shared" si="8"/>
        <v/>
      </c>
      <c r="I35" s="21" t="str">
        <f t="shared" si="8"/>
        <v/>
      </c>
      <c r="J35" s="21" t="str">
        <f t="shared" si="8"/>
        <v/>
      </c>
      <c r="L35" s="1" t="s">
        <v>5</v>
      </c>
      <c r="M35" s="21" t="str">
        <f t="shared" si="11"/>
        <v/>
      </c>
      <c r="N35" s="21" t="str">
        <f t="shared" si="11"/>
        <v/>
      </c>
      <c r="O35" s="21">
        <f t="shared" si="11"/>
        <v>160</v>
      </c>
      <c r="P35" s="21" t="str">
        <f t="shared" si="11"/>
        <v/>
      </c>
      <c r="Q35" s="21">
        <f t="shared" si="11"/>
        <v>280</v>
      </c>
      <c r="R35" s="21" t="str">
        <f t="shared" si="11"/>
        <v/>
      </c>
      <c r="S35" s="21" t="str">
        <f t="shared" si="11"/>
        <v/>
      </c>
      <c r="T35" s="21" t="str">
        <f t="shared" si="11"/>
        <v/>
      </c>
    </row>
    <row r="36" spans="2:20" x14ac:dyDescent="0.35">
      <c r="B36" s="1" t="s">
        <v>6</v>
      </c>
      <c r="C36" s="21" t="str">
        <f t="shared" si="8"/>
        <v/>
      </c>
      <c r="D36" s="21" t="str">
        <f t="shared" si="8"/>
        <v/>
      </c>
      <c r="E36" s="21" t="str">
        <f t="shared" si="8"/>
        <v/>
      </c>
      <c r="F36" s="21" t="str">
        <f t="shared" si="8"/>
        <v/>
      </c>
      <c r="G36" s="21" t="str">
        <f t="shared" si="8"/>
        <v/>
      </c>
      <c r="H36" s="21" t="str">
        <f t="shared" si="8"/>
        <v/>
      </c>
      <c r="I36" s="21" t="str">
        <f t="shared" si="8"/>
        <v/>
      </c>
      <c r="J36" s="21" t="str">
        <f t="shared" si="8"/>
        <v/>
      </c>
      <c r="L36" s="1" t="s">
        <v>6</v>
      </c>
      <c r="M36" s="21" t="str">
        <f t="shared" si="11"/>
        <v/>
      </c>
      <c r="N36" s="21" t="str">
        <f t="shared" si="11"/>
        <v/>
      </c>
      <c r="O36" s="21">
        <f t="shared" si="11"/>
        <v>200</v>
      </c>
      <c r="P36" s="21" t="str">
        <f t="shared" si="11"/>
        <v/>
      </c>
      <c r="Q36" s="21">
        <f t="shared" si="11"/>
        <v>240</v>
      </c>
      <c r="R36" s="21" t="str">
        <f t="shared" si="11"/>
        <v/>
      </c>
      <c r="S36" s="21" t="str">
        <f t="shared" si="11"/>
        <v/>
      </c>
      <c r="T36" s="21" t="str">
        <f t="shared" si="11"/>
        <v/>
      </c>
    </row>
    <row r="37" spans="2:20" x14ac:dyDescent="0.35">
      <c r="B37" s="1"/>
      <c r="C37" s="21" t="str">
        <f t="shared" si="8"/>
        <v/>
      </c>
      <c r="D37" s="21" t="str">
        <f t="shared" si="8"/>
        <v/>
      </c>
      <c r="E37" s="21" t="str">
        <f t="shared" si="8"/>
        <v/>
      </c>
      <c r="F37" s="21" t="str">
        <f t="shared" si="8"/>
        <v/>
      </c>
      <c r="G37" s="21" t="str">
        <f t="shared" si="8"/>
        <v/>
      </c>
      <c r="H37" s="21" t="str">
        <f t="shared" si="8"/>
        <v/>
      </c>
      <c r="I37" s="21" t="str">
        <f t="shared" si="8"/>
        <v/>
      </c>
      <c r="J37" s="21" t="str">
        <f t="shared" si="8"/>
        <v/>
      </c>
      <c r="L37" s="1"/>
      <c r="M37" s="21" t="str">
        <f t="shared" si="11"/>
        <v/>
      </c>
      <c r="N37" s="21" t="str">
        <f t="shared" si="11"/>
        <v/>
      </c>
      <c r="O37" s="21" t="str">
        <f t="shared" si="11"/>
        <v/>
      </c>
      <c r="P37" s="21" t="str">
        <f t="shared" si="11"/>
        <v/>
      </c>
      <c r="Q37" s="21" t="str">
        <f t="shared" si="11"/>
        <v/>
      </c>
      <c r="R37" s="21" t="str">
        <f t="shared" si="11"/>
        <v/>
      </c>
      <c r="S37" s="21" t="str">
        <f t="shared" si="11"/>
        <v/>
      </c>
      <c r="T37" s="21" t="str">
        <f t="shared" si="11"/>
        <v/>
      </c>
    </row>
    <row r="38" spans="2:20" x14ac:dyDescent="0.35">
      <c r="B38" s="1"/>
      <c r="C38" s="21" t="str">
        <f t="shared" si="8"/>
        <v/>
      </c>
      <c r="D38" s="21" t="str">
        <f t="shared" si="8"/>
        <v/>
      </c>
      <c r="E38" s="21" t="str">
        <f t="shared" si="8"/>
        <v/>
      </c>
      <c r="F38" s="21" t="str">
        <f t="shared" si="8"/>
        <v/>
      </c>
      <c r="G38" s="21" t="str">
        <f t="shared" si="8"/>
        <v/>
      </c>
      <c r="H38" s="21" t="str">
        <f t="shared" si="8"/>
        <v/>
      </c>
      <c r="I38" s="21" t="str">
        <f t="shared" si="8"/>
        <v/>
      </c>
      <c r="J38" s="21" t="str">
        <f t="shared" si="8"/>
        <v/>
      </c>
      <c r="L38" s="1"/>
      <c r="M38" s="21" t="str">
        <f t="shared" si="11"/>
        <v/>
      </c>
      <c r="N38" s="21" t="str">
        <f t="shared" si="11"/>
        <v/>
      </c>
      <c r="O38" s="21" t="str">
        <f t="shared" si="11"/>
        <v/>
      </c>
      <c r="P38" s="21" t="str">
        <f t="shared" si="11"/>
        <v/>
      </c>
      <c r="Q38" s="21" t="str">
        <f t="shared" si="11"/>
        <v/>
      </c>
      <c r="R38" s="21" t="str">
        <f t="shared" si="11"/>
        <v/>
      </c>
      <c r="S38" s="21" t="str">
        <f t="shared" si="11"/>
        <v/>
      </c>
      <c r="T38" s="21" t="str">
        <f t="shared" si="11"/>
        <v/>
      </c>
    </row>
    <row r="39" spans="2:20" x14ac:dyDescent="0.35">
      <c r="B39" s="1"/>
      <c r="C39" s="21" t="str">
        <f t="shared" si="8"/>
        <v/>
      </c>
      <c r="D39" s="21" t="str">
        <f t="shared" si="8"/>
        <v/>
      </c>
      <c r="E39" s="21" t="str">
        <f t="shared" si="8"/>
        <v/>
      </c>
      <c r="F39" s="21" t="str">
        <f t="shared" si="8"/>
        <v/>
      </c>
      <c r="G39" s="21" t="str">
        <f t="shared" si="8"/>
        <v/>
      </c>
      <c r="H39" s="21" t="str">
        <f t="shared" si="8"/>
        <v/>
      </c>
      <c r="I39" s="21" t="str">
        <f t="shared" si="8"/>
        <v/>
      </c>
      <c r="J39" s="21" t="str">
        <f t="shared" si="8"/>
        <v/>
      </c>
      <c r="L39" s="1"/>
      <c r="M39" s="21" t="str">
        <f t="shared" si="11"/>
        <v/>
      </c>
      <c r="N39" s="21" t="str">
        <f t="shared" si="11"/>
        <v/>
      </c>
      <c r="O39" s="21" t="str">
        <f t="shared" si="11"/>
        <v/>
      </c>
      <c r="P39" s="21" t="str">
        <f t="shared" si="11"/>
        <v/>
      </c>
      <c r="Q39" s="21" t="str">
        <f t="shared" si="11"/>
        <v/>
      </c>
      <c r="R39" s="21" t="str">
        <f t="shared" si="11"/>
        <v/>
      </c>
      <c r="S39" s="21" t="str">
        <f t="shared" si="11"/>
        <v/>
      </c>
      <c r="T39" s="21" t="str">
        <f t="shared" si="11"/>
        <v/>
      </c>
    </row>
    <row r="40" spans="2:20" x14ac:dyDescent="0.35">
      <c r="B40" t="s">
        <v>51</v>
      </c>
      <c r="L40" t="s">
        <v>50</v>
      </c>
    </row>
  </sheetData>
  <mergeCells count="2">
    <mergeCell ref="B1:J1"/>
    <mergeCell ref="L1:T1"/>
  </mergeCells>
  <pageMargins left="0.7" right="0.7" top="0.75" bottom="0.75" header="0.3" footer="0.3"/>
  <pageSetup paperSize="9" scale="65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645E5F36F91947988EA15C1731E78B" ma:contentTypeVersion="8" ma:contentTypeDescription="Create a new document." ma:contentTypeScope="" ma:versionID="93f4ea3706cc4de332bbd41cb8540359">
  <xsd:schema xmlns:xsd="http://www.w3.org/2001/XMLSchema" xmlns:xs="http://www.w3.org/2001/XMLSchema" xmlns:p="http://schemas.microsoft.com/office/2006/metadata/properties" xmlns:ns2="feaf082a-0c16-4a52-9e52-1a55a77fe380" xmlns:ns3="2edf1ab0-7a4d-4518-8a30-b69db959a02d" targetNamespace="http://schemas.microsoft.com/office/2006/metadata/properties" ma:root="true" ma:fieldsID="a08287f407215a8358210f20cdbd09c1" ns2:_="" ns3:_="">
    <xsd:import namespace="feaf082a-0c16-4a52-9e52-1a55a77fe380"/>
    <xsd:import namespace="2edf1ab0-7a4d-4518-8a30-b69db959a0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af082a-0c16-4a52-9e52-1a55a77fe3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df1ab0-7a4d-4518-8a30-b69db959a02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3BE048-566C-4BF1-BCC9-5F05CC6F513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884F82E-FBFE-43A4-8CC5-3E94D1BDD8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F5206B-9E46-4366-8890-3E1BA12BC6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af082a-0c16-4a52-9e52-1a55a77fe380"/>
    <ds:schemaRef ds:uri="2edf1ab0-7a4d-4518-8a30-b69db959a0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Map</vt:lpstr>
      <vt:lpstr>From To 1st shift</vt:lpstr>
      <vt:lpstr>From To 2st shift</vt:lpstr>
      <vt:lpstr>From To 1st shift - impact fact</vt:lpstr>
      <vt:lpstr>From To 2st shift - impact fact</vt:lpstr>
      <vt:lpstr>From To 1st shift - bidirection</vt:lpstr>
      <vt:lpstr>From To 2st shift -bidirection</vt:lpstr>
      <vt:lpstr>From To 1st shift - mono-bi</vt:lpstr>
      <vt:lpstr>From To 2st shift -mono-bi</vt:lpstr>
      <vt:lpstr>Analysis of factors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</dc:creator>
  <cp:lastModifiedBy>Jørn Vatn</cp:lastModifiedBy>
  <cp:lastPrinted>2017-07-09T06:25:15Z</cp:lastPrinted>
  <dcterms:created xsi:type="dcterms:W3CDTF">2017-05-22T15:02:48Z</dcterms:created>
  <dcterms:modified xsi:type="dcterms:W3CDTF">2024-08-18T14:07:10Z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0x01010070645E5F36F91947988EA15C1731E78B</vt:lpwstr>
  </property>
</Properties>
</file>